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045D9C70-4DE8-4ECF-9654-9AFC202944DE}" xr6:coauthVersionLast="47" xr6:coauthVersionMax="47" xr10:uidLastSave="{00000000-0000-0000-0000-000000000000}"/>
  <bookViews>
    <workbookView xWindow="28680" yWindow="-120" windowWidth="29040" windowHeight="15840" xr2:uid="{5A74B1A7-9C94-4CB9-84D7-D5EEF443152C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6" i="1" l="1"/>
  <c r="J219" i="1"/>
  <c r="J214" i="1"/>
  <c r="F228" i="1" s="1"/>
  <c r="J204" i="1"/>
  <c r="J195" i="1"/>
  <c r="J180" i="1"/>
  <c r="F212" i="1" s="1"/>
  <c r="F170" i="1"/>
  <c r="J159" i="1"/>
  <c r="J155" i="1"/>
  <c r="J147" i="1"/>
  <c r="J142" i="1"/>
  <c r="J137" i="1"/>
  <c r="F166" i="1" s="1"/>
  <c r="J128" i="1"/>
  <c r="J125" i="1"/>
  <c r="J122" i="1"/>
  <c r="F135" i="1" s="1"/>
  <c r="J105" i="1"/>
  <c r="F114" i="1" s="1"/>
  <c r="J94" i="1"/>
  <c r="J79" i="1"/>
  <c r="E63" i="2"/>
  <c r="E60" i="2"/>
  <c r="E20" i="2"/>
  <c r="E11" i="2"/>
  <c r="G82" i="2"/>
  <c r="G84" i="2"/>
  <c r="G78" i="2"/>
  <c r="G80" i="2"/>
  <c r="F232" i="1" l="1"/>
  <c r="F241" i="1"/>
  <c r="F237" i="1"/>
  <c r="F103" i="1"/>
  <c r="F240" i="1"/>
  <c r="F242" i="1" s="1"/>
</calcChain>
</file>

<file path=xl/sharedStrings.xml><?xml version="1.0" encoding="utf-8"?>
<sst xmlns="http://schemas.openxmlformats.org/spreadsheetml/2006/main" count="402" uniqueCount="196">
  <si>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</si>
  <si>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</si>
  <si>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</si>
  <si>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</si>
  <si>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</si>
  <si>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</si>
  <si>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</si>
  <si>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</si>
  <si>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</si>
  <si>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</si>
  <si>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</si>
  <si>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</si>
  <si>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</si>
  <si>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</si>
  <si>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</si>
  <si>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</si>
  <si>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</si>
  <si>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</si>
  <si>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</si>
  <si>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</si>
  <si>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</si>
  <si>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</si>
  <si>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</si>
  <si>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</si>
  <si>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</si>
  <si>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</si>
  <si>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</si>
  <si>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</si>
  <si>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</si>
  <si>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</si>
  <si>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</si>
  <si>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</si>
  <si>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</si>
  <si>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</si>
  <si>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</si>
  <si>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</si>
  <si>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</si>
  <si>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</si>
  <si>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</si>
  <si>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</si>
  <si>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</si>
  <si>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</si>
  <si>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</si>
  <si>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</si>
  <si>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</si>
  <si>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</si>
  <si>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</si>
  <si>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</si>
  <si>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</si>
  <si>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</si>
  <si>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</si>
  <si>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</si>
  <si>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</si>
  <si>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</si>
  <si>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</si>
  <si>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</si>
  <si>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</si>
  <si>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</si>
  <si>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</si>
  <si>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</si>
  <si>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</si>
  <si>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METALLERIE - SERRURERIE</t>
  </si>
  <si>
    <t>3.1</t>
  </si>
  <si>
    <t>C.C.T.P. COMMUN</t>
  </si>
  <si>
    <t>5.A</t>
  </si>
  <si>
    <t>5.T</t>
  </si>
  <si>
    <t>5.&amp;</t>
  </si>
  <si>
    <t>3.2</t>
  </si>
  <si>
    <t>NOTA GENERAL POUR L'ENSEMBLE DU LOT</t>
  </si>
  <si>
    <t>8.T</t>
  </si>
  <si>
    <t>8.&amp;</t>
  </si>
  <si>
    <t>3.3</t>
  </si>
  <si>
    <t>NOTA CYLINDRE SUR ORGANIGRAMME</t>
  </si>
  <si>
    <t>3.4</t>
  </si>
  <si>
    <t>NIVEAU RDC</t>
  </si>
  <si>
    <t>3.4.1</t>
  </si>
  <si>
    <t>MENUISERIES EXTERIEURES</t>
  </si>
  <si>
    <t>3.4.1.1</t>
  </si>
  <si>
    <t>BLOC-PORTE EXTERIEUR EN ALU LAQUE</t>
  </si>
  <si>
    <t>3.4.1.1.1</t>
  </si>
  <si>
    <t>Bloc-porte vitré de 2.06 x 3.30 ht m (compris partie fixe et imposte pleine)</t>
  </si>
  <si>
    <t>ENS</t>
  </si>
  <si>
    <t>9.T</t>
  </si>
  <si>
    <t>9.L</t>
  </si>
  <si>
    <t xml:space="preserve"> Localisation : 
Pour l'accès au local Vaguemestre au Rez de chaussée en façade Sud.
</t>
  </si>
  <si>
    <t>9.M.Z</t>
  </si>
  <si>
    <t>¤1</t>
  </si>
  <si>
    <t>9.&amp;</t>
  </si>
  <si>
    <t>3.4.1.2</t>
  </si>
  <si>
    <t>CHASSIS EXTERIEURS EN ALU LAQUE</t>
  </si>
  <si>
    <t>3.4.1.2.1</t>
  </si>
  <si>
    <t>De 2.06 x 3.30 ht m</t>
  </si>
  <si>
    <t xml:space="preserve"> Localisation : 
Pour le plateau RDV en façade Nord.
</t>
  </si>
  <si>
    <t>4.&amp;</t>
  </si>
  <si>
    <t>Total H.T. :</t>
  </si>
  <si>
    <t>3.4.2</t>
  </si>
  <si>
    <t>3.4.2.1</t>
  </si>
  <si>
    <t>MAIN COURANTE INTERIEURE POUR ESCALIER</t>
  </si>
  <si>
    <t>ML</t>
  </si>
  <si>
    <t xml:space="preserve"> Localisation : 
Pour l'escalier intérieur en périphérie extérieure.
</t>
  </si>
  <si>
    <t>9.M.A</t>
  </si>
  <si>
    <t>¤0.3+(1+2.6+2.7+1.35)*1.25+0.3</t>
  </si>
  <si>
    <t>¤(A)~+0.5</t>
  </si>
  <si>
    <t>3.4.3</t>
  </si>
  <si>
    <t>OSSATURE PLANCHER</t>
  </si>
  <si>
    <t>3.4.3.1</t>
  </si>
  <si>
    <t>OSSATURE METALLIQUE POUR PLANCHER COLLABORANT</t>
  </si>
  <si>
    <t>8.L</t>
  </si>
  <si>
    <t xml:space="preserve"> Localisation : 
Pour la structure de support du nouveau plancher entre Rez de chaussée et R+1 de la travée n°2
</t>
  </si>
  <si>
    <t>3.4.3.1.1</t>
  </si>
  <si>
    <t>IPE 270 - 7.30 ml env.</t>
  </si>
  <si>
    <t>¤9</t>
  </si>
  <si>
    <t>3.4.3.1.2</t>
  </si>
  <si>
    <t>IPE 360 - 4.00 ml env.</t>
  </si>
  <si>
    <t>¤2</t>
  </si>
  <si>
    <t>3.4.3.1.3</t>
  </si>
  <si>
    <t>UPN 200 - 7.30 ml env.</t>
  </si>
  <si>
    <t>3.4.4</t>
  </si>
  <si>
    <t>ESCALIER METALLIQUE EXTERIEUR</t>
  </si>
  <si>
    <t>3.4.4.1</t>
  </si>
  <si>
    <t>ESCALIER EN ACIER GALVANISE</t>
  </si>
  <si>
    <t xml:space="preserve"> Localisation : 
Pour l'escalier extérieur en façade Sud.
</t>
  </si>
  <si>
    <t>3.4.4.2</t>
  </si>
  <si>
    <t>STRUCTURE EN ACIER GALVANISE</t>
  </si>
  <si>
    <t xml:space="preserve"> Localisation : 
Pour le support du platelage du palier d'arrivée de l'escalier en façade Nord.
</t>
  </si>
  <si>
    <t>3.4.4.3</t>
  </si>
  <si>
    <t>PLATELAGE CAILLEBOTIS EN ACIER GALVANISE</t>
  </si>
  <si>
    <t xml:space="preserve"> Localisation : 
Pour la palier d'arrivée.
</t>
  </si>
  <si>
    <t>¤3.55*1.0</t>
  </si>
  <si>
    <t>3.4.4.4</t>
  </si>
  <si>
    <t>GARDE-CORPS EXTERIEURS</t>
  </si>
  <si>
    <t xml:space="preserve"> Localisation : 
    - Pour l'escalier extérieur.
    - Pour le palier d'arrivée.
</t>
  </si>
  <si>
    <t>3.4.4.4.1</t>
  </si>
  <si>
    <t>Cintrés rampants</t>
  </si>
  <si>
    <t>¤0.3+10.7+0.3</t>
  </si>
  <si>
    <t>¤(A)~+1</t>
  </si>
  <si>
    <t>3.4.4.4.2</t>
  </si>
  <si>
    <t>Droits</t>
  </si>
  <si>
    <t>¤3.55+1.0</t>
  </si>
  <si>
    <t>3.&amp;</t>
  </si>
  <si>
    <t>3.5</t>
  </si>
  <si>
    <t>NIVEAU R+1</t>
  </si>
  <si>
    <t>3.5.1</t>
  </si>
  <si>
    <t>3.5.1.1</t>
  </si>
  <si>
    <t>3.5.1.1.1</t>
  </si>
  <si>
    <t>Bloc-porte vitré de 2.06 x 2.46 ht m (compris partie fixe et imposte fixe)</t>
  </si>
  <si>
    <t xml:space="preserve"> Localisation : 
Pour l'IS de la salle de réunion au R+1 en façade Nord.
</t>
  </si>
  <si>
    <t>3.5.1.2</t>
  </si>
  <si>
    <t>3.5.1.2.1</t>
  </si>
  <si>
    <t>De 2.06 x 3.90 ht m</t>
  </si>
  <si>
    <t xml:space="preserve"> Localisation : 
Pour la salle de pause en façade Sud.
</t>
  </si>
  <si>
    <t>3.5.1.3</t>
  </si>
  <si>
    <t>VOLETS ROULANTS ALU MOTORISES</t>
  </si>
  <si>
    <t>3.5.1.3.1</t>
  </si>
  <si>
    <t>De 2.06 x 2.60 ht m</t>
  </si>
  <si>
    <t>3.5.2</t>
  </si>
  <si>
    <t>3.5.2.1</t>
  </si>
  <si>
    <t>GARDE-CORPS INTERIEUR POUR ESCALIER</t>
  </si>
  <si>
    <t xml:space="preserve"> Localisation : 
Pour le palier d'arrivée de l'escalier intérieur.
</t>
  </si>
  <si>
    <t>¤1.5</t>
  </si>
  <si>
    <t>3.5.2.2</t>
  </si>
  <si>
    <t xml:space="preserve"> Localisation : 
De part et d'autre de l'escalier entre travée 1 et travée 2.
</t>
  </si>
  <si>
    <t>¤2*(0.3+0.85*1.25+0.3)</t>
  </si>
  <si>
    <t>RECAPITULATIF
Lot n°3 METALLERIE - SERRURERIE</t>
  </si>
  <si>
    <t>RECAPITULATIF DES CHAPITRES</t>
  </si>
  <si>
    <t>3.4 - NIVEAU RDC</t>
  </si>
  <si>
    <t>3.5 - NIVEAU R+1</t>
  </si>
  <si>
    <t>Total du lot METALLERIE - SERRURERIE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</si>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</sst>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\ [$€];[Red]\-#,##0.00\ [$€]"/>
    <numFmt numFmtId="166" formatCode="_-* #,##0.00\ [$€-40C]_-;\-* #,##0.00\ [$€-40C]_-;_-* &quot;-&quot;??\ [$€-40C]_-;_-@_-"/>
  </numFmts>
  <fonts count="24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9"/>
      <color rgb="FF000000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2" fillId="0" borderId="6" xfId="0" applyFont="1" applyBorder="1" applyAlignment="1">
      <alignment horizontal="right"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21" fillId="0" borderId="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4" fontId="12" fillId="0" borderId="6" xfId="0" applyNumberFormat="1" applyFont="1" applyBorder="1" applyAlignment="1">
      <alignment horizontal="right" vertical="top" wrapText="1"/>
    </xf>
    <xf numFmtId="0" fontId="6" fillId="0" borderId="20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166" fontId="6" fillId="0" borderId="6" xfId="0" applyNumberFormat="1" applyFont="1" applyBorder="1" applyAlignment="1">
      <alignment horizontal="center" vertical="top" wrapText="1"/>
    </xf>
    <xf numFmtId="166" fontId="13" fillId="0" borderId="7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6" fontId="6" fillId="0" borderId="8" xfId="0" applyNumberFormat="1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18" fillId="0" borderId="8" xfId="0" applyNumberFormat="1" applyFont="1" applyBorder="1" applyAlignment="1">
      <alignment vertical="top" wrapText="1"/>
    </xf>
    <xf numFmtId="166" fontId="6" fillId="0" borderId="6" xfId="0" applyNumberFormat="1" applyFont="1" applyBorder="1" applyAlignment="1">
      <alignment vertical="top" wrapText="1"/>
    </xf>
    <xf numFmtId="166" fontId="21" fillId="0" borderId="8" xfId="0" applyNumberFormat="1" applyFont="1" applyBorder="1" applyAlignment="1">
      <alignment vertical="top" wrapText="1"/>
    </xf>
    <xf numFmtId="166" fontId="6" fillId="0" borderId="9" xfId="0" applyNumberFormat="1" applyFont="1" applyBorder="1" applyAlignment="1">
      <alignment vertical="top" wrapText="1"/>
    </xf>
    <xf numFmtId="166" fontId="18" fillId="0" borderId="7" xfId="0" applyNumberFormat="1" applyFont="1" applyBorder="1" applyAlignment="1">
      <alignment vertical="top" wrapText="1"/>
    </xf>
    <xf numFmtId="166" fontId="6" fillId="0" borderId="21" xfId="0" applyNumberFormat="1" applyFont="1" applyBorder="1" applyAlignment="1">
      <alignment vertical="top" wrapText="1"/>
    </xf>
    <xf numFmtId="0" fontId="19" fillId="0" borderId="0" xfId="0" quotePrefix="1" applyFont="1" applyAlignment="1">
      <alignment vertical="top" wrapText="1"/>
    </xf>
    <xf numFmtId="0" fontId="17" fillId="0" borderId="0" xfId="0" quotePrefix="1" applyFont="1" applyAlignment="1">
      <alignment vertical="top" wrapText="1"/>
    </xf>
    <xf numFmtId="0" fontId="20" fillId="0" borderId="8" xfId="0" quotePrefix="1" applyFont="1" applyBorder="1" applyAlignment="1">
      <alignment vertical="top" wrapText="1"/>
    </xf>
    <xf numFmtId="0" fontId="22" fillId="0" borderId="8" xfId="0" quotePrefix="1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vertical="top" wrapText="1"/>
    </xf>
    <xf numFmtId="0" fontId="15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19" fillId="0" borderId="1" xfId="0" quotePrefix="1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165" fontId="23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left"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2" fillId="2" borderId="10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top" wrapText="1"/>
    </xf>
    <xf numFmtId="14" fontId="0" fillId="0" borderId="7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E3426CFA-AE1A-4B65-8007-CE311062D1FB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1</xdr:col>
      <xdr:colOff>133350</xdr:colOff>
      <xdr:row>1</xdr:row>
      <xdr:rowOff>27126</xdr:rowOff>
    </xdr:from>
    <xdr:to>
      <xdr:col>2</xdr:col>
      <xdr:colOff>1727225</xdr:colOff>
      <xdr:row>4</xdr:row>
      <xdr:rowOff>59740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D101464-4830-7ACA-D874-FDD18FA899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141426"/>
          <a:ext cx="2270150" cy="37551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909C55B-CAC5-C4AF-AA7E-F5261F21E6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EF515-745F-4C2D-B48E-39E21E1CE6F3}">
  <sheetPr>
    <pageSetUpPr fitToPage="1"/>
  </sheetPr>
  <dimension ref="A1:Q246"/>
  <sheetViews>
    <sheetView showGridLines="0" tabSelected="1" topLeftCell="B2" zoomScaleNormal="100" zoomScaleSheetLayoutView="100" workbookViewId="0">
      <pane ySplit="1005" topLeftCell="A240" activePane="bottomLeft"/>
      <selection activeCell="G3" sqref="G3"/>
      <selection pane="bottomLeft" activeCell="T70" sqref="T70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8.5703125" style="22" customWidth="1"/>
    <col min="8" max="8" width="10.7109375" style="22" hidden="1" customWidth="1"/>
    <col min="9" max="9" width="12.5703125" style="22" customWidth="1"/>
    <col min="10" max="10" width="12.5703125" style="57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57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73" t="s">
        <v>49</v>
      </c>
      <c r="D3" s="73"/>
      <c r="E3" s="73"/>
      <c r="F3" s="40" t="s">
        <v>36</v>
      </c>
      <c r="G3" s="40" t="s">
        <v>195</v>
      </c>
      <c r="H3" s="40" t="s">
        <v>50</v>
      </c>
      <c r="I3" s="40" t="s">
        <v>51</v>
      </c>
      <c r="J3" s="58" t="s">
        <v>52</v>
      </c>
      <c r="K3" s="40" t="s">
        <v>53</v>
      </c>
      <c r="L3" s="40" t="s">
        <v>54</v>
      </c>
      <c r="M3" s="40" t="s">
        <v>55</v>
      </c>
      <c r="N3" s="40" t="s">
        <v>56</v>
      </c>
      <c r="O3" s="40" t="s">
        <v>57</v>
      </c>
      <c r="P3" s="40" t="s">
        <v>58</v>
      </c>
      <c r="Q3" s="40" t="s">
        <v>59</v>
      </c>
    </row>
    <row r="4" spans="1:17" ht="31.5" x14ac:dyDescent="0.2">
      <c r="A4" s="22">
        <v>2</v>
      </c>
      <c r="B4" s="42" t="s">
        <v>60</v>
      </c>
      <c r="C4" s="74" t="s">
        <v>61</v>
      </c>
      <c r="D4" s="74"/>
      <c r="E4" s="74"/>
      <c r="F4" s="41"/>
      <c r="G4" s="41"/>
      <c r="H4" s="41"/>
      <c r="I4" s="41"/>
      <c r="J4" s="59"/>
    </row>
    <row r="5" spans="1:17" ht="12.75" x14ac:dyDescent="0.2">
      <c r="A5" s="22">
        <v>5</v>
      </c>
      <c r="B5" s="44" t="s">
        <v>62</v>
      </c>
      <c r="C5" s="75" t="s">
        <v>63</v>
      </c>
      <c r="D5" s="75"/>
      <c r="E5" s="75"/>
      <c r="F5" s="43"/>
      <c r="G5" s="43"/>
      <c r="H5" s="43"/>
      <c r="I5" s="43"/>
      <c r="J5" s="60"/>
    </row>
    <row r="6" spans="1:17" ht="15" hidden="1" customHeight="1" x14ac:dyDescent="0.2">
      <c r="A6" s="22" t="s">
        <v>64</v>
      </c>
    </row>
    <row r="7" spans="1:17" ht="15" hidden="1" customHeight="1" x14ac:dyDescent="0.2">
      <c r="A7" s="22" t="s">
        <v>64</v>
      </c>
    </row>
    <row r="8" spans="1:17" ht="15" hidden="1" customHeight="1" x14ac:dyDescent="0.2">
      <c r="A8" s="22" t="s">
        <v>64</v>
      </c>
    </row>
    <row r="9" spans="1:17" ht="15" hidden="1" customHeight="1" x14ac:dyDescent="0.2">
      <c r="A9" s="22" t="s">
        <v>64</v>
      </c>
    </row>
    <row r="10" spans="1:17" ht="15" hidden="1" customHeight="1" x14ac:dyDescent="0.2">
      <c r="A10" s="22" t="s">
        <v>64</v>
      </c>
    </row>
    <row r="11" spans="1:17" ht="15" hidden="1" customHeight="1" x14ac:dyDescent="0.2">
      <c r="A11" s="22" t="s">
        <v>64</v>
      </c>
    </row>
    <row r="12" spans="1:17" ht="15" hidden="1" customHeight="1" x14ac:dyDescent="0.2">
      <c r="A12" s="22" t="s">
        <v>64</v>
      </c>
    </row>
    <row r="13" spans="1:17" ht="15" hidden="1" customHeight="1" x14ac:dyDescent="0.2">
      <c r="A13" s="22" t="s">
        <v>64</v>
      </c>
    </row>
    <row r="14" spans="1:17" ht="15" hidden="1" customHeight="1" x14ac:dyDescent="0.2">
      <c r="A14" s="22" t="s">
        <v>64</v>
      </c>
    </row>
    <row r="15" spans="1:17" ht="15" hidden="1" customHeight="1" x14ac:dyDescent="0.2">
      <c r="A15" s="22" t="s">
        <v>64</v>
      </c>
    </row>
    <row r="16" spans="1:17" ht="15" hidden="1" customHeight="1" x14ac:dyDescent="0.2">
      <c r="A16" s="22" t="s">
        <v>64</v>
      </c>
    </row>
    <row r="17" spans="1:1" ht="15" hidden="1" customHeight="1" x14ac:dyDescent="0.2">
      <c r="A17" s="22" t="s">
        <v>64</v>
      </c>
    </row>
    <row r="18" spans="1:1" ht="15" hidden="1" customHeight="1" x14ac:dyDescent="0.2">
      <c r="A18" s="22" t="s">
        <v>64</v>
      </c>
    </row>
    <row r="19" spans="1:1" ht="15" hidden="1" customHeight="1" x14ac:dyDescent="0.2">
      <c r="A19" s="22" t="s">
        <v>64</v>
      </c>
    </row>
    <row r="20" spans="1:1" ht="15" hidden="1" customHeight="1" x14ac:dyDescent="0.2">
      <c r="A20" s="22" t="s">
        <v>64</v>
      </c>
    </row>
    <row r="21" spans="1:1" ht="15" hidden="1" customHeight="1" x14ac:dyDescent="0.2">
      <c r="A21" s="22" t="s">
        <v>64</v>
      </c>
    </row>
    <row r="22" spans="1:1" ht="15" hidden="1" customHeight="1" x14ac:dyDescent="0.2">
      <c r="A22" s="22" t="s">
        <v>64</v>
      </c>
    </row>
    <row r="23" spans="1:1" ht="15" hidden="1" customHeight="1" x14ac:dyDescent="0.2">
      <c r="A23" s="22" t="s">
        <v>64</v>
      </c>
    </row>
    <row r="24" spans="1:1" ht="15" hidden="1" customHeight="1" x14ac:dyDescent="0.2">
      <c r="A24" s="22" t="s">
        <v>64</v>
      </c>
    </row>
    <row r="25" spans="1:1" ht="15" hidden="1" customHeight="1" x14ac:dyDescent="0.2">
      <c r="A25" s="22" t="s">
        <v>64</v>
      </c>
    </row>
    <row r="26" spans="1:1" ht="15" hidden="1" customHeight="1" x14ac:dyDescent="0.2">
      <c r="A26" s="22" t="s">
        <v>64</v>
      </c>
    </row>
    <row r="27" spans="1:1" ht="15" hidden="1" customHeight="1" x14ac:dyDescent="0.2">
      <c r="A27" s="22" t="s">
        <v>64</v>
      </c>
    </row>
    <row r="28" spans="1:1" ht="15" hidden="1" customHeight="1" x14ac:dyDescent="0.2">
      <c r="A28" s="22" t="s">
        <v>64</v>
      </c>
    </row>
    <row r="29" spans="1:1" ht="15" hidden="1" customHeight="1" x14ac:dyDescent="0.2">
      <c r="A29" s="22" t="s">
        <v>64</v>
      </c>
    </row>
    <row r="30" spans="1:1" ht="15" hidden="1" customHeight="1" x14ac:dyDescent="0.2">
      <c r="A30" s="22" t="s">
        <v>64</v>
      </c>
    </row>
    <row r="31" spans="1:1" ht="15" hidden="1" customHeight="1" x14ac:dyDescent="0.2">
      <c r="A31" s="22" t="s">
        <v>64</v>
      </c>
    </row>
    <row r="32" spans="1:1" ht="15" hidden="1" customHeight="1" x14ac:dyDescent="0.2">
      <c r="A32" s="22" t="s">
        <v>64</v>
      </c>
    </row>
    <row r="33" spans="1:1" ht="15" hidden="1" customHeight="1" x14ac:dyDescent="0.2">
      <c r="A33" s="22" t="s">
        <v>64</v>
      </c>
    </row>
    <row r="34" spans="1:1" ht="15" hidden="1" customHeight="1" x14ac:dyDescent="0.2">
      <c r="A34" s="22" t="s">
        <v>64</v>
      </c>
    </row>
    <row r="35" spans="1:1" ht="15" hidden="1" customHeight="1" x14ac:dyDescent="0.2">
      <c r="A35" s="22" t="s">
        <v>64</v>
      </c>
    </row>
    <row r="36" spans="1:1" ht="15" hidden="1" customHeight="1" x14ac:dyDescent="0.2">
      <c r="A36" s="22" t="s">
        <v>64</v>
      </c>
    </row>
    <row r="37" spans="1:1" ht="15" hidden="1" customHeight="1" x14ac:dyDescent="0.2">
      <c r="A37" s="22" t="s">
        <v>64</v>
      </c>
    </row>
    <row r="38" spans="1:1" ht="15" hidden="1" customHeight="1" x14ac:dyDescent="0.2">
      <c r="A38" s="22" t="s">
        <v>64</v>
      </c>
    </row>
    <row r="39" spans="1:1" ht="15" hidden="1" customHeight="1" x14ac:dyDescent="0.2">
      <c r="A39" s="22" t="s">
        <v>64</v>
      </c>
    </row>
    <row r="40" spans="1:1" ht="15" hidden="1" customHeight="1" x14ac:dyDescent="0.2">
      <c r="A40" s="22" t="s">
        <v>64</v>
      </c>
    </row>
    <row r="41" spans="1:1" ht="15" hidden="1" customHeight="1" x14ac:dyDescent="0.2">
      <c r="A41" s="22" t="s">
        <v>64</v>
      </c>
    </row>
    <row r="42" spans="1:1" ht="15" hidden="1" customHeight="1" x14ac:dyDescent="0.2">
      <c r="A42" s="22" t="s">
        <v>64</v>
      </c>
    </row>
    <row r="43" spans="1:1" ht="15" hidden="1" customHeight="1" x14ac:dyDescent="0.2">
      <c r="A43" s="22" t="s">
        <v>64</v>
      </c>
    </row>
    <row r="44" spans="1:1" ht="15" hidden="1" customHeight="1" x14ac:dyDescent="0.2">
      <c r="A44" s="22" t="s">
        <v>64</v>
      </c>
    </row>
    <row r="45" spans="1:1" ht="15" hidden="1" customHeight="1" x14ac:dyDescent="0.2">
      <c r="A45" s="22" t="s">
        <v>65</v>
      </c>
    </row>
    <row r="46" spans="1:1" ht="15" hidden="1" customHeight="1" x14ac:dyDescent="0.2">
      <c r="A46" s="22" t="s">
        <v>64</v>
      </c>
    </row>
    <row r="47" spans="1:1" ht="15" hidden="1" customHeight="1" x14ac:dyDescent="0.2">
      <c r="A47" s="22" t="s">
        <v>64</v>
      </c>
    </row>
    <row r="48" spans="1:1" ht="15" hidden="1" customHeight="1" x14ac:dyDescent="0.2">
      <c r="A48" s="22" t="s">
        <v>64</v>
      </c>
    </row>
    <row r="49" spans="1:10" ht="15" hidden="1" customHeight="1" x14ac:dyDescent="0.2">
      <c r="A49" s="22" t="s">
        <v>64</v>
      </c>
    </row>
    <row r="50" spans="1:10" ht="15" hidden="1" customHeight="1" x14ac:dyDescent="0.2">
      <c r="A50" s="22" t="s">
        <v>64</v>
      </c>
    </row>
    <row r="51" spans="1:10" ht="15" hidden="1" customHeight="1" x14ac:dyDescent="0.2">
      <c r="A51" s="22" t="s">
        <v>64</v>
      </c>
    </row>
    <row r="52" spans="1:10" ht="15" hidden="1" customHeight="1" x14ac:dyDescent="0.2">
      <c r="A52" s="22" t="s">
        <v>64</v>
      </c>
    </row>
    <row r="53" spans="1:10" ht="15" hidden="1" customHeight="1" x14ac:dyDescent="0.2">
      <c r="A53" s="22" t="s">
        <v>64</v>
      </c>
    </row>
    <row r="54" spans="1:10" ht="15" hidden="1" customHeight="1" x14ac:dyDescent="0.2">
      <c r="A54" s="22" t="s">
        <v>64</v>
      </c>
    </row>
    <row r="55" spans="1:10" ht="15" hidden="1" customHeight="1" x14ac:dyDescent="0.2">
      <c r="A55" s="22" t="s">
        <v>64</v>
      </c>
    </row>
    <row r="56" spans="1:10" ht="15" hidden="1" customHeight="1" x14ac:dyDescent="0.2">
      <c r="A56" s="22" t="s">
        <v>64</v>
      </c>
    </row>
    <row r="57" spans="1:10" ht="15" hidden="1" customHeight="1" x14ac:dyDescent="0.2">
      <c r="A57" s="22" t="s">
        <v>64</v>
      </c>
    </row>
    <row r="58" spans="1:10" ht="15" hidden="1" customHeight="1" x14ac:dyDescent="0.2">
      <c r="A58" s="22" t="s">
        <v>64</v>
      </c>
    </row>
    <row r="59" spans="1:10" ht="15" hidden="1" customHeight="1" x14ac:dyDescent="0.2">
      <c r="A59" s="22" t="s">
        <v>64</v>
      </c>
    </row>
    <row r="60" spans="1:10" ht="15" hidden="1" customHeight="1" x14ac:dyDescent="0.2">
      <c r="A60" s="22" t="s">
        <v>64</v>
      </c>
    </row>
    <row r="61" spans="1:10" ht="15" hidden="1" customHeight="1" x14ac:dyDescent="0.2">
      <c r="A61" s="22" t="s">
        <v>65</v>
      </c>
    </row>
    <row r="62" spans="1:10" ht="15" hidden="1" customHeight="1" x14ac:dyDescent="0.2">
      <c r="A62" s="22" t="s">
        <v>66</v>
      </c>
    </row>
    <row r="63" spans="1:10" ht="12" x14ac:dyDescent="0.2">
      <c r="A63" s="22">
        <v>8</v>
      </c>
      <c r="B63" s="45" t="s">
        <v>67</v>
      </c>
      <c r="C63" s="70" t="s">
        <v>68</v>
      </c>
      <c r="D63" s="70"/>
      <c r="E63" s="70"/>
      <c r="J63" s="61"/>
    </row>
    <row r="64" spans="1:10" ht="15" hidden="1" customHeight="1" x14ac:dyDescent="0.2">
      <c r="A64" s="22" t="s">
        <v>69</v>
      </c>
    </row>
    <row r="65" spans="1:17" ht="15" hidden="1" customHeight="1" x14ac:dyDescent="0.2">
      <c r="A65" s="22" t="s">
        <v>69</v>
      </c>
    </row>
    <row r="66" spans="1:17" ht="15" hidden="1" customHeight="1" x14ac:dyDescent="0.2">
      <c r="A66" s="22" t="s">
        <v>70</v>
      </c>
    </row>
    <row r="67" spans="1:17" ht="12" x14ac:dyDescent="0.2">
      <c r="A67" s="22">
        <v>8</v>
      </c>
      <c r="B67" s="45" t="s">
        <v>71</v>
      </c>
      <c r="C67" s="70" t="s">
        <v>72</v>
      </c>
      <c r="D67" s="70"/>
      <c r="E67" s="70"/>
      <c r="J67" s="61"/>
    </row>
    <row r="68" spans="1:17" ht="15" hidden="1" customHeight="1" x14ac:dyDescent="0.2">
      <c r="A68" s="22" t="s">
        <v>69</v>
      </c>
    </row>
    <row r="69" spans="1:17" ht="15" hidden="1" customHeight="1" x14ac:dyDescent="0.2">
      <c r="A69" s="22" t="s">
        <v>70</v>
      </c>
    </row>
    <row r="70" spans="1:17" ht="15.75" x14ac:dyDescent="0.2">
      <c r="A70" s="22">
        <v>3</v>
      </c>
      <c r="B70" s="44" t="s">
        <v>73</v>
      </c>
      <c r="C70" s="76" t="s">
        <v>74</v>
      </c>
      <c r="D70" s="76"/>
      <c r="E70" s="76"/>
      <c r="F70" s="41"/>
      <c r="G70" s="41"/>
      <c r="H70" s="41"/>
      <c r="I70" s="41"/>
      <c r="J70" s="62"/>
    </row>
    <row r="71" spans="1:17" x14ac:dyDescent="0.2">
      <c r="A71" s="22">
        <v>4</v>
      </c>
      <c r="B71" s="44" t="s">
        <v>75</v>
      </c>
      <c r="C71" s="69" t="s">
        <v>76</v>
      </c>
      <c r="D71" s="69"/>
      <c r="E71" s="69"/>
      <c r="F71" s="46"/>
      <c r="G71" s="46"/>
      <c r="H71" s="46"/>
      <c r="I71" s="46"/>
      <c r="J71" s="63"/>
    </row>
    <row r="72" spans="1:17" ht="12" x14ac:dyDescent="0.2">
      <c r="A72" s="22">
        <v>8</v>
      </c>
      <c r="B72" s="45" t="s">
        <v>77</v>
      </c>
      <c r="C72" s="70" t="s">
        <v>78</v>
      </c>
      <c r="D72" s="70"/>
      <c r="E72" s="70"/>
      <c r="J72" s="61"/>
    </row>
    <row r="73" spans="1:17" ht="15" hidden="1" customHeight="1" x14ac:dyDescent="0.2">
      <c r="A73" s="22" t="s">
        <v>69</v>
      </c>
    </row>
    <row r="74" spans="1:17" ht="15" hidden="1" customHeight="1" x14ac:dyDescent="0.2">
      <c r="A74" s="22" t="s">
        <v>69</v>
      </c>
    </row>
    <row r="75" spans="1:17" ht="15" hidden="1" customHeight="1" x14ac:dyDescent="0.2">
      <c r="A75" s="22" t="s">
        <v>69</v>
      </c>
    </row>
    <row r="76" spans="1:17" ht="15" hidden="1" customHeight="1" x14ac:dyDescent="0.2">
      <c r="A76" s="22" t="s">
        <v>69</v>
      </c>
    </row>
    <row r="77" spans="1:17" ht="15" hidden="1" customHeight="1" x14ac:dyDescent="0.2">
      <c r="A77" s="22" t="s">
        <v>69</v>
      </c>
    </row>
    <row r="78" spans="1:17" ht="15" hidden="1" customHeight="1" x14ac:dyDescent="0.2">
      <c r="A78" s="22" t="s">
        <v>69</v>
      </c>
    </row>
    <row r="79" spans="1:17" ht="22.5" customHeight="1" x14ac:dyDescent="0.2">
      <c r="A79" s="22">
        <v>9</v>
      </c>
      <c r="B79" s="45" t="s">
        <v>79</v>
      </c>
      <c r="C79" s="71" t="s">
        <v>80</v>
      </c>
      <c r="D79" s="71"/>
      <c r="E79" s="71"/>
      <c r="F79" s="48" t="s">
        <v>81</v>
      </c>
      <c r="G79" s="49">
        <v>1</v>
      </c>
      <c r="H79" s="50"/>
      <c r="I79" s="51"/>
      <c r="J79" s="64">
        <f>IF(AND(G79= "",H79= ""), 0, ROUND(ROUND(I79, 2) * ROUND(IF(H79="",G79,H79),  0), 2))</f>
        <v>0</v>
      </c>
      <c r="M79" s="47">
        <v>0.2</v>
      </c>
      <c r="Q79" s="22">
        <v>1355</v>
      </c>
    </row>
    <row r="80" spans="1:17" ht="15" hidden="1" customHeight="1" x14ac:dyDescent="0.2">
      <c r="A80" s="22" t="s">
        <v>82</v>
      </c>
    </row>
    <row r="81" spans="1:17" ht="33.75" customHeight="1" x14ac:dyDescent="0.2">
      <c r="A81" s="22" t="s">
        <v>83</v>
      </c>
      <c r="B81" s="52"/>
      <c r="C81" s="72" t="s">
        <v>84</v>
      </c>
      <c r="D81" s="72"/>
      <c r="E81" s="72"/>
      <c r="F81" s="72"/>
      <c r="G81" s="72"/>
      <c r="H81" s="72"/>
      <c r="I81" s="72"/>
      <c r="J81" s="65"/>
    </row>
    <row r="82" spans="1:17" ht="15" hidden="1" customHeight="1" x14ac:dyDescent="0.2">
      <c r="A82" s="22" t="s">
        <v>85</v>
      </c>
      <c r="C82" s="22" t="s">
        <v>86</v>
      </c>
    </row>
    <row r="83" spans="1:17" ht="15" hidden="1" customHeight="1" x14ac:dyDescent="0.2">
      <c r="A83" s="22" t="s">
        <v>87</v>
      </c>
    </row>
    <row r="84" spans="1:17" ht="15" hidden="1" customHeight="1" x14ac:dyDescent="0.2">
      <c r="A84" s="22" t="s">
        <v>70</v>
      </c>
    </row>
    <row r="85" spans="1:17" ht="12" x14ac:dyDescent="0.2">
      <c r="A85" s="22">
        <v>8</v>
      </c>
      <c r="B85" s="45" t="s">
        <v>88</v>
      </c>
      <c r="C85" s="70" t="s">
        <v>89</v>
      </c>
      <c r="D85" s="70"/>
      <c r="E85" s="70"/>
      <c r="J85" s="61"/>
    </row>
    <row r="86" spans="1:17" ht="15" hidden="1" customHeight="1" x14ac:dyDescent="0.2">
      <c r="A86" s="22" t="s">
        <v>69</v>
      </c>
    </row>
    <row r="87" spans="1:17" ht="15" hidden="1" customHeight="1" x14ac:dyDescent="0.2">
      <c r="A87" s="22" t="s">
        <v>69</v>
      </c>
    </row>
    <row r="88" spans="1:17" ht="15" hidden="1" customHeight="1" x14ac:dyDescent="0.2">
      <c r="A88" s="22" t="s">
        <v>69</v>
      </c>
    </row>
    <row r="89" spans="1:17" ht="15" hidden="1" customHeight="1" x14ac:dyDescent="0.2">
      <c r="A89" s="22" t="s">
        <v>69</v>
      </c>
    </row>
    <row r="90" spans="1:17" ht="15" hidden="1" customHeight="1" x14ac:dyDescent="0.2">
      <c r="A90" s="22" t="s">
        <v>69</v>
      </c>
    </row>
    <row r="91" spans="1:17" ht="15" hidden="1" customHeight="1" x14ac:dyDescent="0.2">
      <c r="A91" s="22" t="s">
        <v>69</v>
      </c>
    </row>
    <row r="92" spans="1:17" ht="15" hidden="1" customHeight="1" x14ac:dyDescent="0.2">
      <c r="A92" s="22" t="s">
        <v>69</v>
      </c>
    </row>
    <row r="93" spans="1:17" ht="15" hidden="1" customHeight="1" x14ac:dyDescent="0.2">
      <c r="A93" s="22" t="s">
        <v>69</v>
      </c>
    </row>
    <row r="94" spans="1:17" ht="11.25" x14ac:dyDescent="0.2">
      <c r="A94" s="22">
        <v>9</v>
      </c>
      <c r="B94" s="45" t="s">
        <v>90</v>
      </c>
      <c r="C94" s="71" t="s">
        <v>91</v>
      </c>
      <c r="D94" s="71"/>
      <c r="E94" s="71"/>
      <c r="F94" s="48" t="s">
        <v>81</v>
      </c>
      <c r="G94" s="49">
        <v>1</v>
      </c>
      <c r="H94" s="50"/>
      <c r="I94" s="51"/>
      <c r="J94" s="64">
        <f>IF(AND(G94= "",H94= ""), 0, ROUND(ROUND(I94, 2) * ROUND(IF(H94="",G94,H94),  0), 2))</f>
        <v>0</v>
      </c>
      <c r="M94" s="47">
        <v>0.2</v>
      </c>
      <c r="Q94" s="22">
        <v>1355</v>
      </c>
    </row>
    <row r="95" spans="1:17" ht="15" hidden="1" customHeight="1" x14ac:dyDescent="0.2">
      <c r="A95" s="22" t="s">
        <v>82</v>
      </c>
    </row>
    <row r="96" spans="1:17" ht="33.75" customHeight="1" x14ac:dyDescent="0.2">
      <c r="A96" s="22" t="s">
        <v>83</v>
      </c>
      <c r="B96" s="52"/>
      <c r="C96" s="72" t="s">
        <v>92</v>
      </c>
      <c r="D96" s="72"/>
      <c r="E96" s="72"/>
      <c r="F96" s="72"/>
      <c r="G96" s="72"/>
      <c r="H96" s="72"/>
      <c r="I96" s="72"/>
      <c r="J96" s="65"/>
    </row>
    <row r="97" spans="1:17" ht="15" hidden="1" customHeight="1" x14ac:dyDescent="0.2">
      <c r="A97" s="22" t="s">
        <v>85</v>
      </c>
      <c r="C97" s="22" t="s">
        <v>86</v>
      </c>
    </row>
    <row r="98" spans="1:17" ht="15" hidden="1" customHeight="1" x14ac:dyDescent="0.2">
      <c r="A98" s="22" t="s">
        <v>87</v>
      </c>
    </row>
    <row r="99" spans="1:17" ht="15" hidden="1" customHeight="1" x14ac:dyDescent="0.2">
      <c r="A99" s="22" t="s">
        <v>70</v>
      </c>
    </row>
    <row r="100" spans="1:17" ht="15" customHeight="1" x14ac:dyDescent="0.2">
      <c r="A100" s="22" t="s">
        <v>93</v>
      </c>
      <c r="B100" s="53"/>
      <c r="C100" s="81"/>
      <c r="D100" s="81"/>
      <c r="E100" s="81"/>
      <c r="J100" s="66"/>
    </row>
    <row r="101" spans="1:17" ht="12.75" x14ac:dyDescent="0.2">
      <c r="B101" s="53"/>
      <c r="C101" s="84" t="s">
        <v>76</v>
      </c>
      <c r="D101" s="84"/>
      <c r="E101" s="84"/>
      <c r="F101" s="82"/>
      <c r="G101" s="82"/>
      <c r="H101" s="82"/>
      <c r="I101" s="82"/>
      <c r="J101" s="83"/>
    </row>
    <row r="102" spans="1:17" ht="15" customHeight="1" x14ac:dyDescent="0.2">
      <c r="B102" s="53"/>
      <c r="C102" s="81"/>
      <c r="D102" s="81"/>
      <c r="E102" s="81"/>
      <c r="F102" s="81"/>
      <c r="G102" s="81"/>
      <c r="H102" s="81"/>
      <c r="I102" s="81"/>
      <c r="J102" s="85"/>
    </row>
    <row r="103" spans="1:17" ht="15" customHeight="1" x14ac:dyDescent="0.2">
      <c r="B103" s="53"/>
      <c r="C103" s="77" t="s">
        <v>94</v>
      </c>
      <c r="D103" s="77"/>
      <c r="E103" s="77"/>
      <c r="F103" s="78">
        <f>SUMIF(K72:K100, IF(K71="","",K71), J72:J100)</f>
        <v>0</v>
      </c>
      <c r="G103" s="78"/>
      <c r="H103" s="78"/>
      <c r="I103" s="78"/>
      <c r="J103" s="79"/>
    </row>
    <row r="104" spans="1:17" x14ac:dyDescent="0.2">
      <c r="A104" s="22">
        <v>4</v>
      </c>
      <c r="B104" s="44" t="s">
        <v>95</v>
      </c>
      <c r="C104" s="80" t="s">
        <v>61</v>
      </c>
      <c r="D104" s="80"/>
      <c r="E104" s="80"/>
      <c r="F104" s="46"/>
      <c r="G104" s="46"/>
      <c r="H104" s="46"/>
      <c r="I104" s="46"/>
      <c r="J104" s="67"/>
    </row>
    <row r="105" spans="1:17" ht="11.25" x14ac:dyDescent="0.2">
      <c r="A105" s="22">
        <v>9</v>
      </c>
      <c r="B105" s="45" t="s">
        <v>96</v>
      </c>
      <c r="C105" s="71" t="s">
        <v>97</v>
      </c>
      <c r="D105" s="71"/>
      <c r="E105" s="71"/>
      <c r="F105" s="48" t="s">
        <v>98</v>
      </c>
      <c r="G105" s="54">
        <v>10.5</v>
      </c>
      <c r="H105" s="50"/>
      <c r="I105" s="51"/>
      <c r="J105" s="64">
        <f>IF(AND(G105= "",H105= ""), 0, ROUND(ROUND(I105, 2) * ROUND(IF(H105="",G105,H105),  2), 2))</f>
        <v>0</v>
      </c>
      <c r="M105" s="47">
        <v>0.2</v>
      </c>
      <c r="Q105" s="22">
        <v>1355</v>
      </c>
    </row>
    <row r="106" spans="1:17" ht="15" hidden="1" customHeight="1" x14ac:dyDescent="0.2">
      <c r="A106" s="22" t="s">
        <v>82</v>
      </c>
    </row>
    <row r="107" spans="1:17" ht="33.75" customHeight="1" x14ac:dyDescent="0.2">
      <c r="A107" s="22" t="s">
        <v>83</v>
      </c>
      <c r="B107" s="52"/>
      <c r="C107" s="72" t="s">
        <v>99</v>
      </c>
      <c r="D107" s="72"/>
      <c r="E107" s="72"/>
      <c r="F107" s="72"/>
      <c r="G107" s="72"/>
      <c r="H107" s="72"/>
      <c r="I107" s="72"/>
      <c r="J107" s="65"/>
    </row>
    <row r="108" spans="1:17" ht="15" hidden="1" customHeight="1" x14ac:dyDescent="0.2">
      <c r="A108" s="22" t="s">
        <v>100</v>
      </c>
      <c r="C108" s="22" t="s">
        <v>101</v>
      </c>
    </row>
    <row r="109" spans="1:17" ht="15" hidden="1" customHeight="1" x14ac:dyDescent="0.2">
      <c r="A109" s="22" t="s">
        <v>85</v>
      </c>
      <c r="C109" s="22" t="s">
        <v>102</v>
      </c>
    </row>
    <row r="110" spans="1:17" ht="15" hidden="1" customHeight="1" x14ac:dyDescent="0.2">
      <c r="A110" s="22" t="s">
        <v>87</v>
      </c>
    </row>
    <row r="111" spans="1:17" ht="15" customHeight="1" x14ac:dyDescent="0.2">
      <c r="A111" s="22" t="s">
        <v>93</v>
      </c>
      <c r="B111" s="53"/>
      <c r="C111" s="81"/>
      <c r="D111" s="81"/>
      <c r="E111" s="81"/>
      <c r="J111" s="66"/>
    </row>
    <row r="112" spans="1:17" ht="12.75" x14ac:dyDescent="0.2">
      <c r="B112" s="53"/>
      <c r="C112" s="84" t="s">
        <v>61</v>
      </c>
      <c r="D112" s="84"/>
      <c r="E112" s="84"/>
      <c r="F112" s="82"/>
      <c r="G112" s="82"/>
      <c r="H112" s="82"/>
      <c r="I112" s="82"/>
      <c r="J112" s="83"/>
    </row>
    <row r="113" spans="1:17" ht="15" customHeight="1" x14ac:dyDescent="0.2">
      <c r="B113" s="53"/>
      <c r="C113" s="81"/>
      <c r="D113" s="81"/>
      <c r="E113" s="81"/>
      <c r="F113" s="81"/>
      <c r="G113" s="81"/>
      <c r="H113" s="81"/>
      <c r="I113" s="81"/>
      <c r="J113" s="85"/>
    </row>
    <row r="114" spans="1:17" ht="15" customHeight="1" x14ac:dyDescent="0.2">
      <c r="B114" s="53"/>
      <c r="C114" s="77" t="s">
        <v>94</v>
      </c>
      <c r="D114" s="77"/>
      <c r="E114" s="77"/>
      <c r="F114" s="78">
        <f>SUMIF(K105:K111, IF(K104="","",K104), J105:J111)</f>
        <v>0</v>
      </c>
      <c r="G114" s="78"/>
      <c r="H114" s="78"/>
      <c r="I114" s="78"/>
      <c r="J114" s="79"/>
    </row>
    <row r="115" spans="1:17" x14ac:dyDescent="0.2">
      <c r="A115" s="22">
        <v>4</v>
      </c>
      <c r="B115" s="44" t="s">
        <v>103</v>
      </c>
      <c r="C115" s="80" t="s">
        <v>104</v>
      </c>
      <c r="D115" s="80"/>
      <c r="E115" s="80"/>
      <c r="F115" s="46"/>
      <c r="G115" s="46"/>
      <c r="H115" s="46"/>
      <c r="I115" s="46"/>
      <c r="J115" s="67"/>
    </row>
    <row r="116" spans="1:17" ht="12" x14ac:dyDescent="0.2">
      <c r="A116" s="22">
        <v>8</v>
      </c>
      <c r="B116" s="45" t="s">
        <v>105</v>
      </c>
      <c r="C116" s="70" t="s">
        <v>106</v>
      </c>
      <c r="D116" s="70"/>
      <c r="E116" s="70"/>
      <c r="J116" s="61"/>
    </row>
    <row r="117" spans="1:17" ht="15" hidden="1" customHeight="1" x14ac:dyDescent="0.2">
      <c r="A117" s="22" t="s">
        <v>69</v>
      </c>
    </row>
    <row r="118" spans="1:17" ht="15" hidden="1" customHeight="1" x14ac:dyDescent="0.2">
      <c r="A118" s="22" t="s">
        <v>69</v>
      </c>
    </row>
    <row r="119" spans="1:17" ht="15" hidden="1" customHeight="1" x14ac:dyDescent="0.2">
      <c r="A119" s="22" t="s">
        <v>69</v>
      </c>
    </row>
    <row r="120" spans="1:17" ht="15" hidden="1" customHeight="1" x14ac:dyDescent="0.2">
      <c r="A120" s="22" t="s">
        <v>69</v>
      </c>
    </row>
    <row r="121" spans="1:17" ht="33.75" customHeight="1" x14ac:dyDescent="0.2">
      <c r="A121" s="22" t="s">
        <v>107</v>
      </c>
      <c r="B121" s="52"/>
      <c r="C121" s="72" t="s">
        <v>108</v>
      </c>
      <c r="D121" s="72"/>
      <c r="E121" s="72"/>
      <c r="F121" s="72"/>
      <c r="G121" s="72"/>
      <c r="H121" s="72"/>
      <c r="I121" s="72"/>
      <c r="J121" s="65"/>
    </row>
    <row r="122" spans="1:17" ht="11.25" x14ac:dyDescent="0.2">
      <c r="A122" s="22">
        <v>9</v>
      </c>
      <c r="B122" s="45" t="s">
        <v>109</v>
      </c>
      <c r="C122" s="71" t="s">
        <v>110</v>
      </c>
      <c r="D122" s="71"/>
      <c r="E122" s="71"/>
      <c r="F122" s="48" t="s">
        <v>36</v>
      </c>
      <c r="G122" s="49">
        <v>9</v>
      </c>
      <c r="H122" s="50"/>
      <c r="I122" s="51"/>
      <c r="J122" s="64">
        <f>IF(AND(G122= "",H122= ""), 0, ROUND(ROUND(I122, 2) * ROUND(IF(H122="",G122,H122),  0), 2))</f>
        <v>0</v>
      </c>
      <c r="M122" s="47">
        <v>0.2</v>
      </c>
      <c r="Q122" s="22">
        <v>1355</v>
      </c>
    </row>
    <row r="123" spans="1:17" ht="15" hidden="1" customHeight="1" x14ac:dyDescent="0.2">
      <c r="A123" s="22" t="s">
        <v>85</v>
      </c>
      <c r="C123" s="22" t="s">
        <v>111</v>
      </c>
    </row>
    <row r="124" spans="1:17" ht="15" hidden="1" customHeight="1" x14ac:dyDescent="0.2">
      <c r="A124" s="22" t="s">
        <v>87</v>
      </c>
    </row>
    <row r="125" spans="1:17" ht="11.25" x14ac:dyDescent="0.2">
      <c r="A125" s="22">
        <v>9</v>
      </c>
      <c r="B125" s="45" t="s">
        <v>112</v>
      </c>
      <c r="C125" s="71" t="s">
        <v>113</v>
      </c>
      <c r="D125" s="71"/>
      <c r="E125" s="71"/>
      <c r="F125" s="48" t="s">
        <v>36</v>
      </c>
      <c r="G125" s="49">
        <v>2</v>
      </c>
      <c r="H125" s="50"/>
      <c r="I125" s="51"/>
      <c r="J125" s="64">
        <f>IF(AND(G125= "",H125= ""), 0, ROUND(ROUND(I125, 2) * ROUND(IF(H125="",G125,H125),  0), 2))</f>
        <v>0</v>
      </c>
      <c r="M125" s="47">
        <v>0.2</v>
      </c>
      <c r="Q125" s="22">
        <v>1355</v>
      </c>
    </row>
    <row r="126" spans="1:17" ht="15" hidden="1" customHeight="1" x14ac:dyDescent="0.2">
      <c r="A126" s="22" t="s">
        <v>85</v>
      </c>
      <c r="C126" s="22" t="s">
        <v>114</v>
      </c>
    </row>
    <row r="127" spans="1:17" ht="15" hidden="1" customHeight="1" x14ac:dyDescent="0.2">
      <c r="A127" s="22" t="s">
        <v>87</v>
      </c>
    </row>
    <row r="128" spans="1:17" ht="11.25" x14ac:dyDescent="0.2">
      <c r="A128" s="22">
        <v>9</v>
      </c>
      <c r="B128" s="45" t="s">
        <v>115</v>
      </c>
      <c r="C128" s="71" t="s">
        <v>116</v>
      </c>
      <c r="D128" s="71"/>
      <c r="E128" s="71"/>
      <c r="F128" s="48" t="s">
        <v>36</v>
      </c>
      <c r="G128" s="49">
        <v>2</v>
      </c>
      <c r="H128" s="50"/>
      <c r="I128" s="51"/>
      <c r="J128" s="64">
        <f>IF(AND(G128= "",H128= ""), 0, ROUND(ROUND(I128, 2) * ROUND(IF(H128="",G128,H128),  0), 2))</f>
        <v>0</v>
      </c>
      <c r="M128" s="47">
        <v>0.2</v>
      </c>
      <c r="Q128" s="22">
        <v>1355</v>
      </c>
    </row>
    <row r="129" spans="1:17" ht="15" hidden="1" customHeight="1" x14ac:dyDescent="0.2">
      <c r="A129" s="22" t="s">
        <v>85</v>
      </c>
      <c r="C129" s="22" t="s">
        <v>114</v>
      </c>
    </row>
    <row r="130" spans="1:17" ht="15" hidden="1" customHeight="1" x14ac:dyDescent="0.2">
      <c r="A130" s="22" t="s">
        <v>87</v>
      </c>
    </row>
    <row r="131" spans="1:17" ht="15" hidden="1" customHeight="1" x14ac:dyDescent="0.2">
      <c r="A131" s="22" t="s">
        <v>70</v>
      </c>
    </row>
    <row r="132" spans="1:17" ht="15" customHeight="1" x14ac:dyDescent="0.2">
      <c r="A132" s="22" t="s">
        <v>93</v>
      </c>
      <c r="B132" s="53"/>
      <c r="C132" s="81"/>
      <c r="D132" s="81"/>
      <c r="E132" s="81"/>
      <c r="J132" s="66"/>
    </row>
    <row r="133" spans="1:17" ht="12.75" x14ac:dyDescent="0.2">
      <c r="B133" s="53"/>
      <c r="C133" s="84" t="s">
        <v>104</v>
      </c>
      <c r="D133" s="84"/>
      <c r="E133" s="84"/>
      <c r="F133" s="82"/>
      <c r="G133" s="82"/>
      <c r="H133" s="82"/>
      <c r="I133" s="82"/>
      <c r="J133" s="83"/>
    </row>
    <row r="134" spans="1:17" ht="15" customHeight="1" x14ac:dyDescent="0.2">
      <c r="B134" s="53"/>
      <c r="C134" s="81"/>
      <c r="D134" s="81"/>
      <c r="E134" s="81"/>
      <c r="F134" s="81"/>
      <c r="G134" s="81"/>
      <c r="H134" s="81"/>
      <c r="I134" s="81"/>
      <c r="J134" s="85"/>
    </row>
    <row r="135" spans="1:17" ht="15" customHeight="1" x14ac:dyDescent="0.2">
      <c r="B135" s="53"/>
      <c r="C135" s="77" t="s">
        <v>94</v>
      </c>
      <c r="D135" s="77"/>
      <c r="E135" s="77"/>
      <c r="F135" s="78">
        <f>SUMIF(K116:K132, IF(K115="","",K115), J116:J132)</f>
        <v>0</v>
      </c>
      <c r="G135" s="78"/>
      <c r="H135" s="78"/>
      <c r="I135" s="78"/>
      <c r="J135" s="79"/>
    </row>
    <row r="136" spans="1:17" x14ac:dyDescent="0.2">
      <c r="A136" s="22">
        <v>4</v>
      </c>
      <c r="B136" s="44" t="s">
        <v>117</v>
      </c>
      <c r="C136" s="80" t="s">
        <v>118</v>
      </c>
      <c r="D136" s="80"/>
      <c r="E136" s="80"/>
      <c r="F136" s="46"/>
      <c r="G136" s="46"/>
      <c r="H136" s="46"/>
      <c r="I136" s="46"/>
      <c r="J136" s="67"/>
    </row>
    <row r="137" spans="1:17" ht="11.25" x14ac:dyDescent="0.2">
      <c r="A137" s="22">
        <v>9</v>
      </c>
      <c r="B137" s="45" t="s">
        <v>119</v>
      </c>
      <c r="C137" s="71" t="s">
        <v>120</v>
      </c>
      <c r="D137" s="71"/>
      <c r="E137" s="71"/>
      <c r="F137" s="48" t="s">
        <v>81</v>
      </c>
      <c r="G137" s="49">
        <v>1</v>
      </c>
      <c r="H137" s="50"/>
      <c r="I137" s="51"/>
      <c r="J137" s="64">
        <f>IF(AND(G137= "",H137= ""), 0, ROUND(ROUND(I137, 2) * ROUND(IF(H137="",G137,H137),  0), 2))</f>
        <v>0</v>
      </c>
      <c r="M137" s="47">
        <v>0.2</v>
      </c>
      <c r="Q137" s="22">
        <v>1355</v>
      </c>
    </row>
    <row r="138" spans="1:17" ht="15" hidden="1" customHeight="1" x14ac:dyDescent="0.2">
      <c r="A138" s="22" t="s">
        <v>82</v>
      </c>
    </row>
    <row r="139" spans="1:17" ht="33.75" customHeight="1" x14ac:dyDescent="0.2">
      <c r="A139" s="22" t="s">
        <v>83</v>
      </c>
      <c r="B139" s="52"/>
      <c r="C139" s="72" t="s">
        <v>121</v>
      </c>
      <c r="D139" s="72"/>
      <c r="E139" s="72"/>
      <c r="F139" s="72"/>
      <c r="G139" s="72"/>
      <c r="H139" s="72"/>
      <c r="I139" s="72"/>
      <c r="J139" s="65"/>
    </row>
    <row r="140" spans="1:17" ht="15" hidden="1" customHeight="1" x14ac:dyDescent="0.2">
      <c r="A140" s="22" t="s">
        <v>85</v>
      </c>
      <c r="C140" s="22" t="s">
        <v>86</v>
      </c>
    </row>
    <row r="141" spans="1:17" ht="15" hidden="1" customHeight="1" x14ac:dyDescent="0.2">
      <c r="A141" s="22" t="s">
        <v>87</v>
      </c>
    </row>
    <row r="142" spans="1:17" ht="11.25" x14ac:dyDescent="0.2">
      <c r="A142" s="22">
        <v>9</v>
      </c>
      <c r="B142" s="45" t="s">
        <v>122</v>
      </c>
      <c r="C142" s="71" t="s">
        <v>123</v>
      </c>
      <c r="D142" s="71"/>
      <c r="E142" s="71"/>
      <c r="F142" s="48" t="s">
        <v>81</v>
      </c>
      <c r="G142" s="49">
        <v>1</v>
      </c>
      <c r="H142" s="50"/>
      <c r="I142" s="51"/>
      <c r="J142" s="64">
        <f>IF(AND(G142= "",H142= ""), 0, ROUND(ROUND(I142, 2) * ROUND(IF(H142="",G142,H142),  0), 2))</f>
        <v>0</v>
      </c>
      <c r="M142" s="47">
        <v>0.2</v>
      </c>
      <c r="Q142" s="22">
        <v>1355</v>
      </c>
    </row>
    <row r="143" spans="1:17" ht="15" hidden="1" customHeight="1" x14ac:dyDescent="0.2">
      <c r="A143" s="22" t="s">
        <v>82</v>
      </c>
    </row>
    <row r="144" spans="1:17" ht="33.75" customHeight="1" x14ac:dyDescent="0.2">
      <c r="A144" s="22" t="s">
        <v>83</v>
      </c>
      <c r="B144" s="52"/>
      <c r="C144" s="72" t="s">
        <v>124</v>
      </c>
      <c r="D144" s="72"/>
      <c r="E144" s="72"/>
      <c r="F144" s="72"/>
      <c r="G144" s="72"/>
      <c r="H144" s="72"/>
      <c r="I144" s="72"/>
      <c r="J144" s="65"/>
    </row>
    <row r="145" spans="1:17" ht="15" hidden="1" customHeight="1" x14ac:dyDescent="0.2">
      <c r="A145" s="22" t="s">
        <v>85</v>
      </c>
      <c r="C145" s="22" t="s">
        <v>86</v>
      </c>
    </row>
    <row r="146" spans="1:17" ht="15" hidden="1" customHeight="1" x14ac:dyDescent="0.2">
      <c r="A146" s="22" t="s">
        <v>87</v>
      </c>
    </row>
    <row r="147" spans="1:17" ht="11.25" x14ac:dyDescent="0.2">
      <c r="A147" s="22">
        <v>9</v>
      </c>
      <c r="B147" s="45" t="s">
        <v>125</v>
      </c>
      <c r="C147" s="71" t="s">
        <v>126</v>
      </c>
      <c r="D147" s="71"/>
      <c r="E147" s="71"/>
      <c r="F147" s="48" t="s">
        <v>35</v>
      </c>
      <c r="G147" s="54">
        <v>3.55</v>
      </c>
      <c r="H147" s="50"/>
      <c r="I147" s="51"/>
      <c r="J147" s="64">
        <f>IF(AND(G147= "",H147= ""), 0, ROUND(ROUND(I147, 2) * ROUND(IF(H147="",G147,H147),  2), 2))</f>
        <v>0</v>
      </c>
      <c r="M147" s="47">
        <v>0.2</v>
      </c>
      <c r="Q147" s="22">
        <v>1355</v>
      </c>
    </row>
    <row r="148" spans="1:17" ht="15" hidden="1" customHeight="1" x14ac:dyDescent="0.2">
      <c r="A148" s="22" t="s">
        <v>82</v>
      </c>
    </row>
    <row r="149" spans="1:17" ht="33.75" customHeight="1" x14ac:dyDescent="0.2">
      <c r="A149" s="22" t="s">
        <v>83</v>
      </c>
      <c r="B149" s="52"/>
      <c r="C149" s="72" t="s">
        <v>127</v>
      </c>
      <c r="D149" s="72"/>
      <c r="E149" s="72"/>
      <c r="F149" s="72"/>
      <c r="G149" s="72"/>
      <c r="H149" s="72"/>
      <c r="I149" s="72"/>
      <c r="J149" s="65"/>
    </row>
    <row r="150" spans="1:17" ht="15" hidden="1" customHeight="1" x14ac:dyDescent="0.2">
      <c r="A150" s="22" t="s">
        <v>85</v>
      </c>
      <c r="C150" s="22" t="s">
        <v>128</v>
      </c>
    </row>
    <row r="151" spans="1:17" ht="15" hidden="1" customHeight="1" x14ac:dyDescent="0.2">
      <c r="A151" s="22" t="s">
        <v>87</v>
      </c>
    </row>
    <row r="152" spans="1:17" ht="12" x14ac:dyDescent="0.2">
      <c r="A152" s="22">
        <v>8</v>
      </c>
      <c r="B152" s="45" t="s">
        <v>129</v>
      </c>
      <c r="C152" s="70" t="s">
        <v>130</v>
      </c>
      <c r="D152" s="70"/>
      <c r="E152" s="70"/>
      <c r="J152" s="61"/>
    </row>
    <row r="153" spans="1:17" ht="15" hidden="1" customHeight="1" x14ac:dyDescent="0.2">
      <c r="A153" s="22" t="s">
        <v>69</v>
      </c>
    </row>
    <row r="154" spans="1:17" ht="45" customHeight="1" x14ac:dyDescent="0.2">
      <c r="A154" s="22" t="s">
        <v>107</v>
      </c>
      <c r="B154" s="52"/>
      <c r="C154" s="72" t="s">
        <v>131</v>
      </c>
      <c r="D154" s="72"/>
      <c r="E154" s="72"/>
      <c r="F154" s="72"/>
      <c r="G154" s="72"/>
      <c r="H154" s="72"/>
      <c r="I154" s="72"/>
      <c r="J154" s="65"/>
    </row>
    <row r="155" spans="1:17" ht="11.25" x14ac:dyDescent="0.2">
      <c r="A155" s="22">
        <v>9</v>
      </c>
      <c r="B155" s="45" t="s">
        <v>132</v>
      </c>
      <c r="C155" s="71" t="s">
        <v>133</v>
      </c>
      <c r="D155" s="71"/>
      <c r="E155" s="71"/>
      <c r="F155" s="48" t="s">
        <v>98</v>
      </c>
      <c r="G155" s="54">
        <v>12</v>
      </c>
      <c r="H155" s="50"/>
      <c r="I155" s="51"/>
      <c r="J155" s="64">
        <f>IF(AND(G155= "",H155= ""), 0, ROUND(ROUND(I155, 2) * ROUND(IF(H155="",G155,H155),  2), 2))</f>
        <v>0</v>
      </c>
      <c r="M155" s="47">
        <v>0.2</v>
      </c>
      <c r="Q155" s="22">
        <v>1355</v>
      </c>
    </row>
    <row r="156" spans="1:17" ht="15" hidden="1" customHeight="1" x14ac:dyDescent="0.2">
      <c r="A156" s="22" t="s">
        <v>100</v>
      </c>
      <c r="C156" s="22" t="s">
        <v>134</v>
      </c>
    </row>
    <row r="157" spans="1:17" ht="15" hidden="1" customHeight="1" x14ac:dyDescent="0.2">
      <c r="A157" s="22" t="s">
        <v>85</v>
      </c>
      <c r="C157" s="22" t="s">
        <v>135</v>
      </c>
    </row>
    <row r="158" spans="1:17" ht="15" hidden="1" customHeight="1" x14ac:dyDescent="0.2">
      <c r="A158" s="22" t="s">
        <v>87</v>
      </c>
    </row>
    <row r="159" spans="1:17" ht="11.25" x14ac:dyDescent="0.2">
      <c r="A159" s="22">
        <v>9</v>
      </c>
      <c r="B159" s="45" t="s">
        <v>136</v>
      </c>
      <c r="C159" s="71" t="s">
        <v>137</v>
      </c>
      <c r="D159" s="71"/>
      <c r="E159" s="71"/>
      <c r="F159" s="48" t="s">
        <v>98</v>
      </c>
      <c r="G159" s="54">
        <v>4.55</v>
      </c>
      <c r="H159" s="50"/>
      <c r="I159" s="51"/>
      <c r="J159" s="64">
        <f>IF(AND(G159= "",H159= ""), 0, ROUND(ROUND(I159, 2) * ROUND(IF(H159="",G159,H159),  2), 2))</f>
        <v>0</v>
      </c>
      <c r="M159" s="47">
        <v>0.2</v>
      </c>
      <c r="Q159" s="22">
        <v>1355</v>
      </c>
    </row>
    <row r="160" spans="1:17" ht="15" hidden="1" customHeight="1" x14ac:dyDescent="0.2">
      <c r="A160" s="22" t="s">
        <v>85</v>
      </c>
      <c r="C160" s="22" t="s">
        <v>138</v>
      </c>
    </row>
    <row r="161" spans="1:10" ht="15" hidden="1" customHeight="1" x14ac:dyDescent="0.2">
      <c r="A161" s="22" t="s">
        <v>87</v>
      </c>
    </row>
    <row r="162" spans="1:10" ht="15" hidden="1" customHeight="1" x14ac:dyDescent="0.2">
      <c r="A162" s="22" t="s">
        <v>70</v>
      </c>
    </row>
    <row r="163" spans="1:10" ht="15" customHeight="1" x14ac:dyDescent="0.2">
      <c r="A163" s="22" t="s">
        <v>93</v>
      </c>
      <c r="B163" s="53"/>
      <c r="C163" s="81"/>
      <c r="D163" s="81"/>
      <c r="E163" s="81"/>
      <c r="J163" s="66"/>
    </row>
    <row r="164" spans="1:10" ht="12.75" x14ac:dyDescent="0.2">
      <c r="B164" s="53"/>
      <c r="C164" s="84" t="s">
        <v>118</v>
      </c>
      <c r="D164" s="84"/>
      <c r="E164" s="84"/>
      <c r="F164" s="82"/>
      <c r="G164" s="82"/>
      <c r="H164" s="82"/>
      <c r="I164" s="82"/>
      <c r="J164" s="83"/>
    </row>
    <row r="165" spans="1:10" ht="15" customHeight="1" x14ac:dyDescent="0.2">
      <c r="B165" s="53"/>
      <c r="C165" s="81"/>
      <c r="D165" s="81"/>
      <c r="E165" s="81"/>
      <c r="F165" s="81"/>
      <c r="G165" s="81"/>
      <c r="H165" s="81"/>
      <c r="I165" s="81"/>
      <c r="J165" s="85"/>
    </row>
    <row r="166" spans="1:10" ht="15" customHeight="1" x14ac:dyDescent="0.2">
      <c r="B166" s="53"/>
      <c r="C166" s="77" t="s">
        <v>94</v>
      </c>
      <c r="D166" s="77"/>
      <c r="E166" s="77"/>
      <c r="F166" s="78">
        <f>SUMIF(K137:K163, IF(K136="","",K136), J137:J163)</f>
        <v>0</v>
      </c>
      <c r="G166" s="78"/>
      <c r="H166" s="78"/>
      <c r="I166" s="78"/>
      <c r="J166" s="79"/>
    </row>
    <row r="167" spans="1:10" ht="15" customHeight="1" x14ac:dyDescent="0.2">
      <c r="A167" s="22" t="s">
        <v>139</v>
      </c>
      <c r="B167" s="53"/>
      <c r="C167" s="86"/>
      <c r="D167" s="86"/>
      <c r="E167" s="86"/>
      <c r="J167" s="64"/>
    </row>
    <row r="168" spans="1:10" ht="12.75" x14ac:dyDescent="0.2">
      <c r="B168" s="53"/>
      <c r="C168" s="84" t="s">
        <v>74</v>
      </c>
      <c r="D168" s="84"/>
      <c r="E168" s="84"/>
      <c r="F168" s="82"/>
      <c r="G168" s="82"/>
      <c r="H168" s="82"/>
      <c r="I168" s="82"/>
      <c r="J168" s="83"/>
    </row>
    <row r="169" spans="1:10" ht="15" customHeight="1" x14ac:dyDescent="0.2">
      <c r="B169" s="53"/>
      <c r="C169" s="81"/>
      <c r="D169" s="81"/>
      <c r="E169" s="81"/>
      <c r="F169" s="81"/>
      <c r="G169" s="81"/>
      <c r="H169" s="81"/>
      <c r="I169" s="81"/>
      <c r="J169" s="85"/>
    </row>
    <row r="170" spans="1:10" ht="15" customHeight="1" x14ac:dyDescent="0.2">
      <c r="B170" s="53"/>
      <c r="C170" s="77" t="s">
        <v>94</v>
      </c>
      <c r="D170" s="77"/>
      <c r="E170" s="77"/>
      <c r="F170" s="78">
        <f>SUMIF(K71:K167, IF(K70="","",K70), J71:J167)</f>
        <v>0</v>
      </c>
      <c r="G170" s="78"/>
      <c r="H170" s="78"/>
      <c r="I170" s="78"/>
      <c r="J170" s="79"/>
    </row>
    <row r="171" spans="1:10" ht="15.75" x14ac:dyDescent="0.2">
      <c r="A171" s="22">
        <v>3</v>
      </c>
      <c r="B171" s="44" t="s">
        <v>140</v>
      </c>
      <c r="C171" s="74" t="s">
        <v>141</v>
      </c>
      <c r="D171" s="74"/>
      <c r="E171" s="74"/>
      <c r="F171" s="41"/>
      <c r="G171" s="41"/>
      <c r="H171" s="41"/>
      <c r="I171" s="41"/>
      <c r="J171" s="59"/>
    </row>
    <row r="172" spans="1:10" x14ac:dyDescent="0.2">
      <c r="A172" s="22">
        <v>4</v>
      </c>
      <c r="B172" s="44" t="s">
        <v>142</v>
      </c>
      <c r="C172" s="69" t="s">
        <v>76</v>
      </c>
      <c r="D172" s="69"/>
      <c r="E172" s="69"/>
      <c r="F172" s="46"/>
      <c r="G172" s="46"/>
      <c r="H172" s="46"/>
      <c r="I172" s="46"/>
      <c r="J172" s="63"/>
    </row>
    <row r="173" spans="1:10" ht="12" x14ac:dyDescent="0.2">
      <c r="A173" s="22">
        <v>8</v>
      </c>
      <c r="B173" s="45" t="s">
        <v>143</v>
      </c>
      <c r="C173" s="70" t="s">
        <v>78</v>
      </c>
      <c r="D173" s="70"/>
      <c r="E173" s="70"/>
      <c r="J173" s="61"/>
    </row>
    <row r="174" spans="1:10" ht="15" hidden="1" customHeight="1" x14ac:dyDescent="0.2">
      <c r="A174" s="22" t="s">
        <v>69</v>
      </c>
    </row>
    <row r="175" spans="1:10" ht="15" hidden="1" customHeight="1" x14ac:dyDescent="0.2">
      <c r="A175" s="22" t="s">
        <v>69</v>
      </c>
    </row>
    <row r="176" spans="1:10" ht="15" hidden="1" customHeight="1" x14ac:dyDescent="0.2">
      <c r="A176" s="22" t="s">
        <v>69</v>
      </c>
    </row>
    <row r="177" spans="1:17" ht="15" hidden="1" customHeight="1" x14ac:dyDescent="0.2">
      <c r="A177" s="22" t="s">
        <v>69</v>
      </c>
    </row>
    <row r="178" spans="1:17" ht="15" hidden="1" customHeight="1" x14ac:dyDescent="0.2">
      <c r="A178" s="22" t="s">
        <v>69</v>
      </c>
    </row>
    <row r="179" spans="1:17" ht="15" hidden="1" customHeight="1" x14ac:dyDescent="0.2">
      <c r="A179" s="22" t="s">
        <v>69</v>
      </c>
    </row>
    <row r="180" spans="1:17" ht="22.5" customHeight="1" x14ac:dyDescent="0.2">
      <c r="A180" s="22">
        <v>9</v>
      </c>
      <c r="B180" s="45" t="s">
        <v>144</v>
      </c>
      <c r="C180" s="71" t="s">
        <v>145</v>
      </c>
      <c r="D180" s="71"/>
      <c r="E180" s="71"/>
      <c r="F180" s="48" t="s">
        <v>36</v>
      </c>
      <c r="G180" s="49">
        <v>1</v>
      </c>
      <c r="H180" s="50"/>
      <c r="I180" s="51"/>
      <c r="J180" s="64">
        <f>IF(AND(G180= "",H180= ""), 0, ROUND(ROUND(I180, 2) * ROUND(IF(H180="",G180,H180),  0), 2))</f>
        <v>0</v>
      </c>
      <c r="M180" s="47">
        <v>0.2</v>
      </c>
      <c r="Q180" s="22">
        <v>1355</v>
      </c>
    </row>
    <row r="181" spans="1:17" ht="15" hidden="1" customHeight="1" x14ac:dyDescent="0.2">
      <c r="A181" s="22" t="s">
        <v>82</v>
      </c>
    </row>
    <row r="182" spans="1:17" ht="33.75" customHeight="1" x14ac:dyDescent="0.2">
      <c r="A182" s="22" t="s">
        <v>83</v>
      </c>
      <c r="B182" s="52"/>
      <c r="C182" s="72" t="s">
        <v>146</v>
      </c>
      <c r="D182" s="72"/>
      <c r="E182" s="72"/>
      <c r="F182" s="72"/>
      <c r="G182" s="72"/>
      <c r="H182" s="72"/>
      <c r="I182" s="72"/>
      <c r="J182" s="65"/>
    </row>
    <row r="183" spans="1:17" ht="15" hidden="1" customHeight="1" x14ac:dyDescent="0.2">
      <c r="A183" s="22" t="s">
        <v>85</v>
      </c>
      <c r="C183" s="22" t="s">
        <v>86</v>
      </c>
    </row>
    <row r="184" spans="1:17" ht="15" hidden="1" customHeight="1" x14ac:dyDescent="0.2">
      <c r="A184" s="22" t="s">
        <v>87</v>
      </c>
    </row>
    <row r="185" spans="1:17" ht="15" hidden="1" customHeight="1" x14ac:dyDescent="0.2">
      <c r="A185" s="22" t="s">
        <v>70</v>
      </c>
    </row>
    <row r="186" spans="1:17" ht="12" x14ac:dyDescent="0.2">
      <c r="A186" s="22">
        <v>8</v>
      </c>
      <c r="B186" s="45" t="s">
        <v>147</v>
      </c>
      <c r="C186" s="70" t="s">
        <v>89</v>
      </c>
      <c r="D186" s="70"/>
      <c r="E186" s="70"/>
      <c r="J186" s="61"/>
    </row>
    <row r="187" spans="1:17" ht="15" hidden="1" customHeight="1" x14ac:dyDescent="0.2">
      <c r="A187" s="22" t="s">
        <v>69</v>
      </c>
    </row>
    <row r="188" spans="1:17" ht="15" hidden="1" customHeight="1" x14ac:dyDescent="0.2">
      <c r="A188" s="22" t="s">
        <v>69</v>
      </c>
    </row>
    <row r="189" spans="1:17" ht="15" hidden="1" customHeight="1" x14ac:dyDescent="0.2">
      <c r="A189" s="22" t="s">
        <v>69</v>
      </c>
    </row>
    <row r="190" spans="1:17" ht="15" hidden="1" customHeight="1" x14ac:dyDescent="0.2">
      <c r="A190" s="22" t="s">
        <v>69</v>
      </c>
    </row>
    <row r="191" spans="1:17" ht="15" hidden="1" customHeight="1" x14ac:dyDescent="0.2">
      <c r="A191" s="22" t="s">
        <v>69</v>
      </c>
    </row>
    <row r="192" spans="1:17" ht="15" hidden="1" customHeight="1" x14ac:dyDescent="0.2">
      <c r="A192" s="22" t="s">
        <v>69</v>
      </c>
    </row>
    <row r="193" spans="1:17" ht="15" hidden="1" customHeight="1" x14ac:dyDescent="0.2">
      <c r="A193" s="22" t="s">
        <v>69</v>
      </c>
    </row>
    <row r="194" spans="1:17" ht="15" hidden="1" customHeight="1" x14ac:dyDescent="0.2">
      <c r="A194" s="22" t="s">
        <v>69</v>
      </c>
    </row>
    <row r="195" spans="1:17" ht="11.25" x14ac:dyDescent="0.2">
      <c r="A195" s="22">
        <v>9</v>
      </c>
      <c r="B195" s="45" t="s">
        <v>148</v>
      </c>
      <c r="C195" s="71" t="s">
        <v>149</v>
      </c>
      <c r="D195" s="71"/>
      <c r="E195" s="71"/>
      <c r="F195" s="48" t="s">
        <v>81</v>
      </c>
      <c r="G195" s="49">
        <v>1</v>
      </c>
      <c r="H195" s="50"/>
      <c r="I195" s="51"/>
      <c r="J195" s="64">
        <f>IF(AND(G195= "",H195= ""), 0, ROUND(ROUND(I195, 2) * ROUND(IF(H195="",G195,H195),  0), 2))</f>
        <v>0</v>
      </c>
      <c r="M195" s="47">
        <v>0.2</v>
      </c>
      <c r="Q195" s="22">
        <v>1355</v>
      </c>
    </row>
    <row r="196" spans="1:17" ht="15" hidden="1" customHeight="1" x14ac:dyDescent="0.2">
      <c r="A196" s="22" t="s">
        <v>82</v>
      </c>
    </row>
    <row r="197" spans="1:17" ht="33.75" customHeight="1" x14ac:dyDescent="0.2">
      <c r="A197" s="22" t="s">
        <v>83</v>
      </c>
      <c r="B197" s="52"/>
      <c r="C197" s="72" t="s">
        <v>150</v>
      </c>
      <c r="D197" s="72"/>
      <c r="E197" s="72"/>
      <c r="F197" s="72"/>
      <c r="G197" s="72"/>
      <c r="H197" s="72"/>
      <c r="I197" s="72"/>
      <c r="J197" s="65"/>
    </row>
    <row r="198" spans="1:17" ht="15" hidden="1" customHeight="1" x14ac:dyDescent="0.2">
      <c r="A198" s="22" t="s">
        <v>85</v>
      </c>
      <c r="C198" s="22" t="s">
        <v>86</v>
      </c>
    </row>
    <row r="199" spans="1:17" ht="15" hidden="1" customHeight="1" x14ac:dyDescent="0.2">
      <c r="A199" s="22" t="s">
        <v>87</v>
      </c>
    </row>
    <row r="200" spans="1:17" ht="15" hidden="1" customHeight="1" x14ac:dyDescent="0.2">
      <c r="A200" s="22" t="s">
        <v>70</v>
      </c>
    </row>
    <row r="201" spans="1:17" ht="12" x14ac:dyDescent="0.2">
      <c r="A201" s="22">
        <v>8</v>
      </c>
      <c r="B201" s="45" t="s">
        <v>151</v>
      </c>
      <c r="C201" s="70" t="s">
        <v>152</v>
      </c>
      <c r="D201" s="70"/>
      <c r="E201" s="70"/>
      <c r="J201" s="61"/>
    </row>
    <row r="202" spans="1:17" ht="15" hidden="1" customHeight="1" x14ac:dyDescent="0.2">
      <c r="A202" s="22" t="s">
        <v>69</v>
      </c>
    </row>
    <row r="203" spans="1:17" ht="15" hidden="1" customHeight="1" x14ac:dyDescent="0.2">
      <c r="A203" s="22" t="s">
        <v>69</v>
      </c>
    </row>
    <row r="204" spans="1:17" ht="11.25" x14ac:dyDescent="0.2">
      <c r="A204" s="22">
        <v>9</v>
      </c>
      <c r="B204" s="45" t="s">
        <v>153</v>
      </c>
      <c r="C204" s="71" t="s">
        <v>154</v>
      </c>
      <c r="D204" s="71"/>
      <c r="E204" s="71"/>
      <c r="F204" s="48" t="s">
        <v>36</v>
      </c>
      <c r="G204" s="49">
        <v>1</v>
      </c>
      <c r="H204" s="50"/>
      <c r="I204" s="51"/>
      <c r="J204" s="64">
        <f>IF(AND(G204= "",H204= ""), 0, ROUND(ROUND(I204, 2) * ROUND(IF(H204="",G204,H204),  0), 2))</f>
        <v>0</v>
      </c>
      <c r="M204" s="47">
        <v>0.2</v>
      </c>
      <c r="Q204" s="22">
        <v>1355</v>
      </c>
    </row>
    <row r="205" spans="1:17" ht="33.75" customHeight="1" x14ac:dyDescent="0.2">
      <c r="A205" s="22" t="s">
        <v>83</v>
      </c>
      <c r="B205" s="52"/>
      <c r="C205" s="72" t="s">
        <v>150</v>
      </c>
      <c r="D205" s="72"/>
      <c r="E205" s="72"/>
      <c r="F205" s="72"/>
      <c r="G205" s="72"/>
      <c r="H205" s="72"/>
      <c r="I205" s="72"/>
      <c r="J205" s="65"/>
    </row>
    <row r="206" spans="1:17" ht="15" hidden="1" customHeight="1" x14ac:dyDescent="0.2">
      <c r="A206" s="22" t="s">
        <v>85</v>
      </c>
      <c r="C206" s="22" t="s">
        <v>86</v>
      </c>
    </row>
    <row r="207" spans="1:17" ht="15" hidden="1" customHeight="1" x14ac:dyDescent="0.2">
      <c r="A207" s="22" t="s">
        <v>87</v>
      </c>
    </row>
    <row r="208" spans="1:17" ht="15" hidden="1" customHeight="1" x14ac:dyDescent="0.2">
      <c r="A208" s="22" t="s">
        <v>70</v>
      </c>
    </row>
    <row r="209" spans="1:17" ht="15" customHeight="1" x14ac:dyDescent="0.2">
      <c r="A209" s="22" t="s">
        <v>93</v>
      </c>
      <c r="B209" s="53"/>
      <c r="C209" s="81"/>
      <c r="D209" s="81"/>
      <c r="E209" s="81"/>
      <c r="J209" s="66"/>
    </row>
    <row r="210" spans="1:17" ht="12.75" x14ac:dyDescent="0.2">
      <c r="B210" s="53"/>
      <c r="C210" s="84" t="s">
        <v>76</v>
      </c>
      <c r="D210" s="84"/>
      <c r="E210" s="84"/>
      <c r="F210" s="82"/>
      <c r="G210" s="82"/>
      <c r="H210" s="82"/>
      <c r="I210" s="82"/>
      <c r="J210" s="83"/>
    </row>
    <row r="211" spans="1:17" ht="15" customHeight="1" x14ac:dyDescent="0.2">
      <c r="B211" s="53"/>
      <c r="C211" s="81"/>
      <c r="D211" s="81"/>
      <c r="E211" s="81"/>
      <c r="F211" s="81"/>
      <c r="G211" s="81"/>
      <c r="H211" s="81"/>
      <c r="I211" s="81"/>
      <c r="J211" s="85"/>
    </row>
    <row r="212" spans="1:17" ht="15" customHeight="1" x14ac:dyDescent="0.2">
      <c r="B212" s="53"/>
      <c r="C212" s="77" t="s">
        <v>94</v>
      </c>
      <c r="D212" s="77"/>
      <c r="E212" s="77"/>
      <c r="F212" s="78">
        <f>SUMIF(K173:K209, IF(K172="","",K172), J173:J209)</f>
        <v>0</v>
      </c>
      <c r="G212" s="78"/>
      <c r="H212" s="78"/>
      <c r="I212" s="78"/>
      <c r="J212" s="79"/>
    </row>
    <row r="213" spans="1:17" x14ac:dyDescent="0.2">
      <c r="A213" s="22">
        <v>4</v>
      </c>
      <c r="B213" s="44" t="s">
        <v>155</v>
      </c>
      <c r="C213" s="80" t="s">
        <v>61</v>
      </c>
      <c r="D213" s="80"/>
      <c r="E213" s="80"/>
      <c r="F213" s="46"/>
      <c r="G213" s="46"/>
      <c r="H213" s="46"/>
      <c r="I213" s="46"/>
      <c r="J213" s="67"/>
    </row>
    <row r="214" spans="1:17" ht="11.25" x14ac:dyDescent="0.2">
      <c r="A214" s="22">
        <v>9</v>
      </c>
      <c r="B214" s="45" t="s">
        <v>156</v>
      </c>
      <c r="C214" s="71" t="s">
        <v>157</v>
      </c>
      <c r="D214" s="71"/>
      <c r="E214" s="71"/>
      <c r="F214" s="48" t="s">
        <v>98</v>
      </c>
      <c r="G214" s="54">
        <v>1.5</v>
      </c>
      <c r="H214" s="50"/>
      <c r="I214" s="51"/>
      <c r="J214" s="64">
        <f>IF(AND(G214= "",H214= ""), 0, ROUND(ROUND(I214, 2) * ROUND(IF(H214="",G214,H214),  2), 2))</f>
        <v>0</v>
      </c>
      <c r="M214" s="47">
        <v>0.2</v>
      </c>
      <c r="Q214" s="22">
        <v>1355</v>
      </c>
    </row>
    <row r="215" spans="1:17" ht="15" hidden="1" customHeight="1" x14ac:dyDescent="0.2">
      <c r="A215" s="22" t="s">
        <v>82</v>
      </c>
    </row>
    <row r="216" spans="1:17" ht="33.75" customHeight="1" x14ac:dyDescent="0.2">
      <c r="A216" s="22" t="s">
        <v>83</v>
      </c>
      <c r="B216" s="52"/>
      <c r="C216" s="72" t="s">
        <v>158</v>
      </c>
      <c r="D216" s="72"/>
      <c r="E216" s="72"/>
      <c r="F216" s="72"/>
      <c r="G216" s="72"/>
      <c r="H216" s="72"/>
      <c r="I216" s="72"/>
      <c r="J216" s="65"/>
    </row>
    <row r="217" spans="1:17" ht="15" hidden="1" customHeight="1" x14ac:dyDescent="0.2">
      <c r="A217" s="22" t="s">
        <v>85</v>
      </c>
      <c r="C217" s="22" t="s">
        <v>159</v>
      </c>
    </row>
    <row r="218" spans="1:17" ht="15" hidden="1" customHeight="1" x14ac:dyDescent="0.2">
      <c r="A218" s="22" t="s">
        <v>87</v>
      </c>
    </row>
    <row r="219" spans="1:17" ht="11.25" x14ac:dyDescent="0.2">
      <c r="A219" s="22">
        <v>9</v>
      </c>
      <c r="B219" s="45" t="s">
        <v>160</v>
      </c>
      <c r="C219" s="71" t="s">
        <v>97</v>
      </c>
      <c r="D219" s="71"/>
      <c r="E219" s="71"/>
      <c r="F219" s="48" t="s">
        <v>98</v>
      </c>
      <c r="G219" s="54">
        <v>3.5</v>
      </c>
      <c r="H219" s="50"/>
      <c r="I219" s="51"/>
      <c r="J219" s="64">
        <f>IF(AND(G219= "",H219= ""), 0, ROUND(ROUND(I219, 2) * ROUND(IF(H219="",G219,H219),  2), 2))</f>
        <v>0</v>
      </c>
      <c r="M219" s="47">
        <v>0.2</v>
      </c>
      <c r="Q219" s="22">
        <v>1355</v>
      </c>
    </row>
    <row r="220" spans="1:17" ht="15" hidden="1" customHeight="1" x14ac:dyDescent="0.2">
      <c r="A220" s="22" t="s">
        <v>82</v>
      </c>
    </row>
    <row r="221" spans="1:17" ht="33.75" customHeight="1" x14ac:dyDescent="0.2">
      <c r="A221" s="22" t="s">
        <v>83</v>
      </c>
      <c r="B221" s="52"/>
      <c r="C221" s="72" t="s">
        <v>161</v>
      </c>
      <c r="D221" s="72"/>
      <c r="E221" s="72"/>
      <c r="F221" s="72"/>
      <c r="G221" s="72"/>
      <c r="H221" s="72"/>
      <c r="I221" s="72"/>
      <c r="J221" s="65"/>
    </row>
    <row r="222" spans="1:17" ht="15" hidden="1" customHeight="1" x14ac:dyDescent="0.2">
      <c r="A222" s="22" t="s">
        <v>100</v>
      </c>
      <c r="C222" s="22" t="s">
        <v>162</v>
      </c>
    </row>
    <row r="223" spans="1:17" ht="15" hidden="1" customHeight="1" x14ac:dyDescent="0.2">
      <c r="A223" s="22" t="s">
        <v>85</v>
      </c>
      <c r="C223" s="22" t="s">
        <v>102</v>
      </c>
    </row>
    <row r="224" spans="1:17" ht="15" hidden="1" customHeight="1" x14ac:dyDescent="0.2">
      <c r="A224" s="22" t="s">
        <v>87</v>
      </c>
    </row>
    <row r="225" spans="1:10" ht="15" customHeight="1" x14ac:dyDescent="0.2">
      <c r="A225" s="22" t="s">
        <v>93</v>
      </c>
      <c r="B225" s="53"/>
      <c r="C225" s="81"/>
      <c r="D225" s="81"/>
      <c r="E225" s="81"/>
      <c r="J225" s="66"/>
    </row>
    <row r="226" spans="1:10" ht="12.75" x14ac:dyDescent="0.2">
      <c r="B226" s="53"/>
      <c r="C226" s="84" t="s">
        <v>61</v>
      </c>
      <c r="D226" s="84"/>
      <c r="E226" s="84"/>
      <c r="F226" s="82"/>
      <c r="G226" s="82"/>
      <c r="H226" s="82"/>
      <c r="I226" s="82"/>
      <c r="J226" s="83"/>
    </row>
    <row r="227" spans="1:10" ht="15" customHeight="1" x14ac:dyDescent="0.2">
      <c r="B227" s="53"/>
      <c r="C227" s="81"/>
      <c r="D227" s="81"/>
      <c r="E227" s="81"/>
      <c r="F227" s="81"/>
      <c r="G227" s="81"/>
      <c r="H227" s="81"/>
      <c r="I227" s="81"/>
      <c r="J227" s="85"/>
    </row>
    <row r="228" spans="1:10" ht="15" customHeight="1" x14ac:dyDescent="0.2">
      <c r="B228" s="53"/>
      <c r="C228" s="77" t="s">
        <v>94</v>
      </c>
      <c r="D228" s="77"/>
      <c r="E228" s="77"/>
      <c r="F228" s="78">
        <f>SUMIF(K214:K225, IF(K213="","",K213), J214:J225)</f>
        <v>0</v>
      </c>
      <c r="G228" s="78"/>
      <c r="H228" s="78"/>
      <c r="I228" s="78"/>
      <c r="J228" s="79"/>
    </row>
    <row r="229" spans="1:10" ht="15" customHeight="1" x14ac:dyDescent="0.2">
      <c r="A229" s="22" t="s">
        <v>139</v>
      </c>
      <c r="B229" s="53"/>
      <c r="C229" s="86"/>
      <c r="D229" s="86"/>
      <c r="E229" s="86"/>
      <c r="J229" s="64"/>
    </row>
    <row r="230" spans="1:10" ht="12.75" x14ac:dyDescent="0.2">
      <c r="B230" s="53"/>
      <c r="C230" s="84" t="s">
        <v>141</v>
      </c>
      <c r="D230" s="84"/>
      <c r="E230" s="84"/>
      <c r="F230" s="82"/>
      <c r="G230" s="82"/>
      <c r="H230" s="82"/>
      <c r="I230" s="82"/>
      <c r="J230" s="83"/>
    </row>
    <row r="231" spans="1:10" ht="15" customHeight="1" x14ac:dyDescent="0.2">
      <c r="B231" s="53"/>
      <c r="C231" s="81"/>
      <c r="D231" s="81"/>
      <c r="E231" s="81"/>
      <c r="F231" s="81"/>
      <c r="G231" s="81"/>
      <c r="H231" s="81"/>
      <c r="I231" s="81"/>
      <c r="J231" s="85"/>
    </row>
    <row r="232" spans="1:10" ht="15" customHeight="1" x14ac:dyDescent="0.2">
      <c r="B232" s="53"/>
      <c r="C232" s="77" t="s">
        <v>94</v>
      </c>
      <c r="D232" s="77"/>
      <c r="E232" s="77"/>
      <c r="F232" s="78">
        <f>SUMIF(K172:K229, IF(K171="","",K171), J172:J229)</f>
        <v>0</v>
      </c>
      <c r="G232" s="78"/>
      <c r="H232" s="78"/>
      <c r="I232" s="78"/>
      <c r="J232" s="79"/>
    </row>
    <row r="233" spans="1:10" ht="31.5" customHeight="1" x14ac:dyDescent="0.2">
      <c r="C233" s="87" t="s">
        <v>163</v>
      </c>
      <c r="D233" s="87"/>
      <c r="E233" s="87"/>
      <c r="F233" s="87"/>
      <c r="G233" s="87"/>
      <c r="H233" s="87"/>
      <c r="I233" s="87"/>
      <c r="J233" s="87"/>
    </row>
    <row r="235" spans="1:10" ht="15" customHeight="1" x14ac:dyDescent="0.2">
      <c r="C235" s="88" t="s">
        <v>164</v>
      </c>
      <c r="D235" s="88"/>
      <c r="E235" s="88"/>
      <c r="F235" s="88"/>
      <c r="G235" s="88"/>
      <c r="H235" s="88"/>
      <c r="I235" s="88"/>
      <c r="J235" s="88"/>
    </row>
    <row r="236" spans="1:10" ht="15.75" x14ac:dyDescent="0.2">
      <c r="C236" s="90" t="s">
        <v>165</v>
      </c>
      <c r="D236" s="90"/>
      <c r="E236" s="90"/>
      <c r="F236" s="89">
        <f>SUMIF(K79:K159, "", J79:J159)</f>
        <v>0</v>
      </c>
      <c r="G236" s="89"/>
      <c r="H236" s="89"/>
      <c r="I236" s="89"/>
      <c r="J236" s="89"/>
    </row>
    <row r="237" spans="1:10" ht="16.5" thickBot="1" x14ac:dyDescent="0.25">
      <c r="C237" s="90" t="s">
        <v>166</v>
      </c>
      <c r="D237" s="90"/>
      <c r="E237" s="90"/>
      <c r="F237" s="89">
        <f>SUMIF(K180:K219, "", J180:J219)</f>
        <v>0</v>
      </c>
      <c r="G237" s="89"/>
      <c r="H237" s="89"/>
      <c r="I237" s="89"/>
      <c r="J237" s="89"/>
    </row>
    <row r="238" spans="1:10" ht="12" x14ac:dyDescent="0.2">
      <c r="C238" s="99" t="s">
        <v>167</v>
      </c>
      <c r="D238" s="100"/>
      <c r="E238" s="100"/>
      <c r="F238" s="55"/>
      <c r="G238" s="55"/>
      <c r="H238" s="55"/>
      <c r="I238" s="55"/>
      <c r="J238" s="68"/>
    </row>
    <row r="239" spans="1:10" ht="15" customHeight="1" x14ac:dyDescent="0.2">
      <c r="C239" s="101"/>
      <c r="D239" s="86"/>
      <c r="E239" s="86"/>
      <c r="F239" s="86"/>
      <c r="G239" s="86"/>
      <c r="H239" s="86"/>
      <c r="I239" s="86"/>
      <c r="J239" s="102"/>
    </row>
    <row r="240" spans="1:10" ht="15" customHeight="1" x14ac:dyDescent="0.2">
      <c r="A240" s="22" t="s">
        <v>168</v>
      </c>
      <c r="C240" s="103" t="s">
        <v>94</v>
      </c>
      <c r="D240" s="81"/>
      <c r="E240" s="81"/>
      <c r="F240" s="104">
        <f>SUMIF(K5:K233, IF(K4="","",K4), J5:J233)</f>
        <v>0</v>
      </c>
      <c r="G240" s="105"/>
      <c r="H240" s="105"/>
      <c r="I240" s="105"/>
      <c r="J240" s="106"/>
    </row>
    <row r="241" spans="1:10" ht="15" customHeight="1" x14ac:dyDescent="0.2">
      <c r="A241" s="22" t="s">
        <v>169</v>
      </c>
      <c r="C241" s="103" t="s">
        <v>170</v>
      </c>
      <c r="D241" s="81"/>
      <c r="E241" s="81"/>
      <c r="F241" s="104">
        <f>ROUND(SUMIF(K5:K233, IF(K4="","",K4), J5:J233) * 0.2, 2)</f>
        <v>0</v>
      </c>
      <c r="G241" s="105"/>
      <c r="H241" s="105"/>
      <c r="I241" s="105"/>
      <c r="J241" s="106"/>
    </row>
    <row r="242" spans="1:10" ht="15" customHeight="1" thickBot="1" x14ac:dyDescent="0.25">
      <c r="C242" s="91" t="s">
        <v>171</v>
      </c>
      <c r="D242" s="92"/>
      <c r="E242" s="92"/>
      <c r="F242" s="93">
        <f>SUM(F240:F241)</f>
        <v>0</v>
      </c>
      <c r="G242" s="94"/>
      <c r="H242" s="94"/>
      <c r="I242" s="94"/>
      <c r="J242" s="95"/>
    </row>
    <row r="243" spans="1:10" ht="12" x14ac:dyDescent="0.2">
      <c r="C243" s="96"/>
      <c r="D243" s="96"/>
      <c r="E243" s="96"/>
      <c r="F243" s="96"/>
      <c r="G243" s="96"/>
      <c r="H243" s="96"/>
      <c r="I243" s="96"/>
      <c r="J243" s="96"/>
    </row>
    <row r="244" spans="1:10" ht="56.65" customHeight="1" x14ac:dyDescent="0.2">
      <c r="E244" s="97" t="s">
        <v>172</v>
      </c>
      <c r="F244" s="97"/>
      <c r="G244" s="97"/>
      <c r="H244" s="97"/>
      <c r="I244" s="97"/>
      <c r="J244" s="97"/>
    </row>
    <row r="245" spans="1:10" ht="15" customHeight="1" thickBot="1" x14ac:dyDescent="0.25"/>
    <row r="246" spans="1:10" ht="85.15" customHeight="1" thickBot="1" x14ac:dyDescent="0.25">
      <c r="C246" s="56" t="s">
        <v>173</v>
      </c>
      <c r="E246" s="98" t="s">
        <v>174</v>
      </c>
      <c r="F246" s="98"/>
      <c r="G246" s="98"/>
      <c r="H246" s="98"/>
      <c r="I246" s="98"/>
      <c r="J246" s="98"/>
    </row>
  </sheetData>
  <mergeCells count="122">
    <mergeCell ref="C242:E242"/>
    <mergeCell ref="F242:J242"/>
    <mergeCell ref="C243:J243"/>
    <mergeCell ref="E244:J244"/>
    <mergeCell ref="E246:J246"/>
    <mergeCell ref="C238:E238"/>
    <mergeCell ref="C239:J239"/>
    <mergeCell ref="C240:E240"/>
    <mergeCell ref="F240:J240"/>
    <mergeCell ref="C241:E241"/>
    <mergeCell ref="F241:J241"/>
    <mergeCell ref="C233:J233"/>
    <mergeCell ref="C235:J235"/>
    <mergeCell ref="F236:J236"/>
    <mergeCell ref="C236:E236"/>
    <mergeCell ref="F237:J237"/>
    <mergeCell ref="C237:E237"/>
    <mergeCell ref="C229:E229"/>
    <mergeCell ref="F230:J230"/>
    <mergeCell ref="C230:E230"/>
    <mergeCell ref="C231:E231"/>
    <mergeCell ref="F231:J231"/>
    <mergeCell ref="C232:E232"/>
    <mergeCell ref="F232:J232"/>
    <mergeCell ref="F226:J226"/>
    <mergeCell ref="C226:E226"/>
    <mergeCell ref="C227:E227"/>
    <mergeCell ref="F227:J227"/>
    <mergeCell ref="C228:E228"/>
    <mergeCell ref="F228:J228"/>
    <mergeCell ref="C213:E213"/>
    <mergeCell ref="C214:E214"/>
    <mergeCell ref="C216:I216"/>
    <mergeCell ref="C219:E219"/>
    <mergeCell ref="C221:I221"/>
    <mergeCell ref="C225:E225"/>
    <mergeCell ref="F210:J210"/>
    <mergeCell ref="C210:E210"/>
    <mergeCell ref="C211:E211"/>
    <mergeCell ref="F211:J211"/>
    <mergeCell ref="C212:E212"/>
    <mergeCell ref="F212:J212"/>
    <mergeCell ref="C195:E195"/>
    <mergeCell ref="C197:I197"/>
    <mergeCell ref="C201:E201"/>
    <mergeCell ref="C204:E204"/>
    <mergeCell ref="C205:I205"/>
    <mergeCell ref="C209:E209"/>
    <mergeCell ref="C171:E171"/>
    <mergeCell ref="C172:E172"/>
    <mergeCell ref="C173:E173"/>
    <mergeCell ref="C180:E180"/>
    <mergeCell ref="C182:I182"/>
    <mergeCell ref="C186:E186"/>
    <mergeCell ref="C167:E167"/>
    <mergeCell ref="F168:J168"/>
    <mergeCell ref="C168:E168"/>
    <mergeCell ref="C169:E169"/>
    <mergeCell ref="F169:J169"/>
    <mergeCell ref="C170:E170"/>
    <mergeCell ref="F170:J170"/>
    <mergeCell ref="F164:J164"/>
    <mergeCell ref="C164:E164"/>
    <mergeCell ref="C165:E165"/>
    <mergeCell ref="F165:J165"/>
    <mergeCell ref="C166:E166"/>
    <mergeCell ref="F166:J166"/>
    <mergeCell ref="C149:I149"/>
    <mergeCell ref="C152:E152"/>
    <mergeCell ref="C154:I154"/>
    <mergeCell ref="C155:E155"/>
    <mergeCell ref="C159:E159"/>
    <mergeCell ref="C163:E163"/>
    <mergeCell ref="C136:E136"/>
    <mergeCell ref="C137:E137"/>
    <mergeCell ref="C139:I139"/>
    <mergeCell ref="C142:E142"/>
    <mergeCell ref="C144:I144"/>
    <mergeCell ref="C147:E147"/>
    <mergeCell ref="C132:E132"/>
    <mergeCell ref="F133:J133"/>
    <mergeCell ref="C133:E133"/>
    <mergeCell ref="C134:E134"/>
    <mergeCell ref="F134:J134"/>
    <mergeCell ref="C135:E135"/>
    <mergeCell ref="F135:J135"/>
    <mergeCell ref="C115:E115"/>
    <mergeCell ref="C116:E116"/>
    <mergeCell ref="C121:I121"/>
    <mergeCell ref="C122:E122"/>
    <mergeCell ref="C125:E125"/>
    <mergeCell ref="C128:E128"/>
    <mergeCell ref="F112:J112"/>
    <mergeCell ref="C112:E112"/>
    <mergeCell ref="C113:E113"/>
    <mergeCell ref="F113:J113"/>
    <mergeCell ref="C114:E114"/>
    <mergeCell ref="F114:J114"/>
    <mergeCell ref="C103:E103"/>
    <mergeCell ref="F103:J103"/>
    <mergeCell ref="C104:E104"/>
    <mergeCell ref="C105:E105"/>
    <mergeCell ref="C107:I107"/>
    <mergeCell ref="C111:E111"/>
    <mergeCell ref="C96:I96"/>
    <mergeCell ref="C100:E100"/>
    <mergeCell ref="F101:J101"/>
    <mergeCell ref="C101:E101"/>
    <mergeCell ref="C102:E102"/>
    <mergeCell ref="F102:J102"/>
    <mergeCell ref="C71:E71"/>
    <mergeCell ref="C72:E72"/>
    <mergeCell ref="C79:E79"/>
    <mergeCell ref="C81:I81"/>
    <mergeCell ref="C85:E85"/>
    <mergeCell ref="C94:E94"/>
    <mergeCell ref="C3:E3"/>
    <mergeCell ref="C4:E4"/>
    <mergeCell ref="C5:E5"/>
    <mergeCell ref="C63:E63"/>
    <mergeCell ref="C67:E67"/>
    <mergeCell ref="C70:E70"/>
  </mergeCells>
  <phoneticPr fontId="0" type="noConversion"/>
  <conditionalFormatting sqref="H1:H80 H82:H95 H97:H100 H104:H106 H108:H111 H115:H120 H122:H132 H136:H138 H140:H143 H145:H148 H150:H153 H155:H163 H167 H171:H181 H183:H196 H198:H204 H206:H209 H213:H215 H217:H220 H222:H225 H229 H234 H238 H245 H247:H65536">
    <cfRule type="cellIs" dxfId="3" priority="4" stopIfTrue="1" operator="equal">
      <formula>"A calculer"</formula>
    </cfRule>
  </conditionalFormatting>
  <conditionalFormatting sqref="I1:I80 I82:I95 I97:I100 I104:I106 I108:I111 I115:I120 I122:I132 I136:I138 I140:I143 I145:I148 I150:I153 I155:I163 I167 I171:I181 I183:I196 I198:I204 I206:I209 I213:I215 I217:I220 I222:I225 I229 I234 I238 I245 I247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n°3 METALLERIE - SERRURERIE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D3B97-B99B-43FC-972E-BC1F9D51E6EC}">
  <sheetPr>
    <pageSetUpPr fitToPage="1"/>
  </sheetPr>
  <dimension ref="B1:L697"/>
  <sheetViews>
    <sheetView zoomScaleNormal="100" workbookViewId="0">
      <selection activeCell="K20" sqref="K20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10"/>
      <c r="C1" s="108"/>
      <c r="D1" s="1"/>
      <c r="E1" s="1"/>
      <c r="F1" s="1"/>
      <c r="G1" s="1"/>
      <c r="H1" s="1"/>
      <c r="I1" s="2"/>
    </row>
    <row r="2" spans="2:9" ht="9.1999999999999993" customHeight="1" x14ac:dyDescent="0.2">
      <c r="B2" s="111"/>
      <c r="C2" s="109"/>
      <c r="E2" s="113"/>
      <c r="F2" s="113"/>
      <c r="G2" s="113"/>
      <c r="H2" s="113"/>
      <c r="I2" s="3"/>
    </row>
    <row r="3" spans="2:9" ht="9.1999999999999993" customHeight="1" x14ac:dyDescent="0.2">
      <c r="B3" s="111"/>
      <c r="C3" s="109"/>
      <c r="E3" s="113"/>
      <c r="F3" s="113"/>
      <c r="G3" s="113"/>
      <c r="H3" s="113"/>
      <c r="I3" s="3"/>
    </row>
    <row r="4" spans="2:9" ht="9.1999999999999993" customHeight="1" x14ac:dyDescent="0.2">
      <c r="B4" s="111"/>
      <c r="C4" s="109"/>
      <c r="E4" s="113"/>
      <c r="F4" s="113"/>
      <c r="G4" s="113"/>
      <c r="H4" s="113"/>
      <c r="I4" s="3"/>
    </row>
    <row r="5" spans="2:9" ht="9.1999999999999993" customHeight="1" x14ac:dyDescent="0.2">
      <c r="B5" s="111"/>
      <c r="C5" s="109"/>
      <c r="E5" s="113"/>
      <c r="F5" s="113"/>
      <c r="G5" s="113"/>
      <c r="H5" s="113"/>
      <c r="I5" s="3"/>
    </row>
    <row r="6" spans="2:9" ht="9.1999999999999993" customHeight="1" x14ac:dyDescent="0.2">
      <c r="B6" s="111"/>
      <c r="C6" s="109"/>
      <c r="E6" s="113"/>
      <c r="F6" s="113"/>
      <c r="G6" s="113"/>
      <c r="H6" s="113"/>
      <c r="I6" s="3"/>
    </row>
    <row r="7" spans="2:9" ht="9.1999999999999993" customHeight="1" x14ac:dyDescent="0.2">
      <c r="B7" s="111"/>
      <c r="C7" s="109"/>
      <c r="E7" s="113"/>
      <c r="F7" s="113"/>
      <c r="G7" s="113"/>
      <c r="H7" s="113"/>
      <c r="I7" s="3"/>
    </row>
    <row r="8" spans="2:9" ht="9.1999999999999993" customHeight="1" x14ac:dyDescent="0.2">
      <c r="B8" s="107"/>
      <c r="C8" s="112"/>
      <c r="E8" s="113"/>
      <c r="F8" s="113"/>
      <c r="G8" s="113"/>
      <c r="H8" s="113"/>
      <c r="I8" s="3"/>
    </row>
    <row r="9" spans="2:9" ht="9.1999999999999993" customHeight="1" x14ac:dyDescent="0.2">
      <c r="B9" s="107"/>
      <c r="C9" s="112"/>
      <c r="E9" s="113"/>
      <c r="F9" s="113"/>
      <c r="G9" s="113"/>
      <c r="H9" s="113"/>
      <c r="I9" s="3"/>
    </row>
    <row r="10" spans="2:9" ht="9.1999999999999993" customHeight="1" x14ac:dyDescent="0.2">
      <c r="B10" s="107"/>
      <c r="C10" s="112"/>
      <c r="E10" s="113"/>
      <c r="F10" s="113"/>
      <c r="G10" s="113"/>
      <c r="H10" s="113"/>
      <c r="I10" s="3"/>
    </row>
    <row r="11" spans="2:9" ht="9.1999999999999993" customHeight="1" x14ac:dyDescent="0.2">
      <c r="B11" s="107"/>
      <c r="C11" s="112"/>
      <c r="D11" s="29"/>
      <c r="E11" s="114" t="str">
        <f>IF(Paramètres!$C$5&lt;&gt;"", Paramètres!$C$5, "")</f>
        <v>Aménagement du service transport - lot 371</v>
      </c>
      <c r="F11" s="115"/>
      <c r="G11" s="115"/>
      <c r="H11" s="115"/>
      <c r="I11" s="30"/>
    </row>
    <row r="12" spans="2:9" ht="9.1999999999999993" customHeight="1" x14ac:dyDescent="0.2">
      <c r="B12" s="107"/>
      <c r="C12" s="112"/>
      <c r="D12" s="29"/>
      <c r="E12" s="115"/>
      <c r="F12" s="115"/>
      <c r="G12" s="115"/>
      <c r="H12" s="115"/>
      <c r="I12" s="30"/>
    </row>
    <row r="13" spans="2:9" ht="9.1999999999999993" customHeight="1" x14ac:dyDescent="0.2">
      <c r="B13" s="107"/>
      <c r="C13" s="112"/>
      <c r="D13" s="29"/>
      <c r="E13" s="115"/>
      <c r="F13" s="115"/>
      <c r="G13" s="115"/>
      <c r="H13" s="115"/>
      <c r="I13" s="30"/>
    </row>
    <row r="14" spans="2:9" ht="9.1999999999999993" customHeight="1" x14ac:dyDescent="0.2">
      <c r="B14" s="107"/>
      <c r="C14" s="112"/>
      <c r="D14" s="29"/>
      <c r="E14" s="115"/>
      <c r="F14" s="115"/>
      <c r="G14" s="115"/>
      <c r="H14" s="115"/>
      <c r="I14" s="30"/>
    </row>
    <row r="15" spans="2:9" ht="9.1999999999999993" customHeight="1" x14ac:dyDescent="0.2">
      <c r="B15" s="107"/>
      <c r="C15" s="112"/>
      <c r="D15" s="29"/>
      <c r="E15" s="115"/>
      <c r="F15" s="115"/>
      <c r="G15" s="115"/>
      <c r="H15" s="115"/>
      <c r="I15" s="30"/>
    </row>
    <row r="16" spans="2:9" ht="9.1999999999999993" customHeight="1" x14ac:dyDescent="0.2">
      <c r="B16" s="107"/>
      <c r="C16" s="112"/>
      <c r="E16" s="115"/>
      <c r="F16" s="115"/>
      <c r="G16" s="115"/>
      <c r="H16" s="115"/>
      <c r="I16" s="3"/>
    </row>
    <row r="17" spans="2:12" ht="9.1999999999999993" customHeight="1" x14ac:dyDescent="0.2">
      <c r="B17" s="107"/>
      <c r="C17" s="112"/>
      <c r="E17" s="115"/>
      <c r="F17" s="115"/>
      <c r="G17" s="115"/>
      <c r="H17" s="115"/>
      <c r="I17" s="3"/>
    </row>
    <row r="18" spans="2:12" ht="9.1999999999999993" customHeight="1" x14ac:dyDescent="0.2">
      <c r="B18" s="107"/>
      <c r="C18" s="112"/>
      <c r="E18" s="115"/>
      <c r="F18" s="115"/>
      <c r="G18" s="115"/>
      <c r="H18" s="115"/>
      <c r="I18" s="3"/>
    </row>
    <row r="19" spans="2:12" ht="9.1999999999999993" customHeight="1" x14ac:dyDescent="0.2">
      <c r="B19" s="107"/>
      <c r="C19" s="112"/>
      <c r="E19" s="115"/>
      <c r="F19" s="115"/>
      <c r="G19" s="115"/>
      <c r="H19" s="115"/>
      <c r="I19" s="3"/>
    </row>
    <row r="20" spans="2:12" ht="9.1999999999999993" customHeight="1" x14ac:dyDescent="0.2">
      <c r="B20" s="107"/>
      <c r="C20" s="112"/>
      <c r="D20" s="29"/>
      <c r="E20" s="114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15"/>
      <c r="G20" s="115"/>
      <c r="H20" s="115"/>
      <c r="I20" s="24"/>
    </row>
    <row r="21" spans="2:12" ht="9.1999999999999993" customHeight="1" x14ac:dyDescent="0.3">
      <c r="B21" s="107"/>
      <c r="C21" s="112"/>
      <c r="D21" s="29"/>
      <c r="E21" s="115"/>
      <c r="F21" s="115"/>
      <c r="G21" s="115"/>
      <c r="H21" s="115"/>
      <c r="I21" s="25"/>
    </row>
    <row r="22" spans="2:12" ht="9.1999999999999993" customHeight="1" x14ac:dyDescent="0.3">
      <c r="B22" s="107"/>
      <c r="C22" s="112"/>
      <c r="D22" s="29"/>
      <c r="E22" s="115"/>
      <c r="F22" s="115"/>
      <c r="G22" s="115"/>
      <c r="H22" s="115"/>
      <c r="I22" s="25"/>
    </row>
    <row r="23" spans="2:12" ht="9.1999999999999993" customHeight="1" x14ac:dyDescent="0.2">
      <c r="B23" s="107"/>
      <c r="C23" s="112"/>
      <c r="D23" s="29"/>
      <c r="E23" s="115"/>
      <c r="F23" s="115"/>
      <c r="G23" s="115"/>
      <c r="H23" s="115"/>
      <c r="I23" s="24"/>
    </row>
    <row r="24" spans="2:12" ht="9.1999999999999993" customHeight="1" x14ac:dyDescent="0.2">
      <c r="B24" s="107"/>
      <c r="C24" s="112"/>
      <c r="D24" s="29"/>
      <c r="E24" s="115"/>
      <c r="F24" s="115"/>
      <c r="G24" s="115"/>
      <c r="H24" s="115"/>
      <c r="I24" s="24"/>
    </row>
    <row r="25" spans="2:12" ht="9.1999999999999993" customHeight="1" x14ac:dyDescent="0.2">
      <c r="B25" s="107"/>
      <c r="C25" s="112"/>
      <c r="E25" s="115"/>
      <c r="F25" s="115"/>
      <c r="G25" s="115"/>
      <c r="H25" s="115"/>
      <c r="I25" s="3"/>
    </row>
    <row r="26" spans="2:12" ht="9.1999999999999993" customHeight="1" x14ac:dyDescent="0.2">
      <c r="B26" s="107"/>
      <c r="C26" s="112"/>
      <c r="E26" s="115"/>
      <c r="F26" s="115"/>
      <c r="G26" s="115"/>
      <c r="H26" s="115"/>
      <c r="I26" s="3"/>
    </row>
    <row r="27" spans="2:12" ht="9.1999999999999993" customHeight="1" x14ac:dyDescent="0.2">
      <c r="B27" s="107"/>
      <c r="C27" s="112"/>
      <c r="E27" s="115"/>
      <c r="F27" s="115"/>
      <c r="G27" s="115"/>
      <c r="H27" s="115"/>
      <c r="I27" s="3"/>
      <c r="J27" s="4"/>
      <c r="K27" s="4"/>
      <c r="L27" s="4"/>
    </row>
    <row r="28" spans="2:12" ht="9.1999999999999993" customHeight="1" x14ac:dyDescent="0.2">
      <c r="B28" s="107"/>
      <c r="C28" s="112"/>
      <c r="D28" s="29"/>
      <c r="E28" s="116"/>
      <c r="F28" s="113"/>
      <c r="G28" s="113"/>
      <c r="H28" s="113"/>
      <c r="I28" s="26"/>
    </row>
    <row r="29" spans="2:12" ht="9.1999999999999993" customHeight="1" x14ac:dyDescent="0.2">
      <c r="B29" s="107"/>
      <c r="C29" s="112"/>
      <c r="D29" s="29"/>
      <c r="E29" s="113"/>
      <c r="F29" s="113"/>
      <c r="G29" s="113"/>
      <c r="H29" s="113"/>
      <c r="I29" s="26"/>
    </row>
    <row r="30" spans="2:12" ht="9.1999999999999993" customHeight="1" x14ac:dyDescent="0.2">
      <c r="B30" s="107"/>
      <c r="C30" s="112"/>
      <c r="D30" s="29"/>
      <c r="E30" s="113"/>
      <c r="F30" s="113"/>
      <c r="G30" s="113"/>
      <c r="H30" s="113"/>
      <c r="I30" s="26"/>
    </row>
    <row r="31" spans="2:12" ht="9.1999999999999993" customHeight="1" x14ac:dyDescent="0.2">
      <c r="B31" s="107"/>
      <c r="C31" s="112"/>
      <c r="D31" s="29"/>
      <c r="E31" s="113"/>
      <c r="F31" s="113"/>
      <c r="G31" s="113"/>
      <c r="H31" s="113"/>
      <c r="I31" s="26"/>
    </row>
    <row r="32" spans="2:12" ht="9.1999999999999993" customHeight="1" x14ac:dyDescent="0.2">
      <c r="B32" s="107"/>
      <c r="C32" s="112"/>
      <c r="D32" s="29"/>
      <c r="E32" s="113"/>
      <c r="F32" s="113"/>
      <c r="G32" s="113"/>
      <c r="H32" s="113"/>
      <c r="I32" s="26"/>
    </row>
    <row r="33" spans="2:9" ht="9.1999999999999993" customHeight="1" x14ac:dyDescent="0.2">
      <c r="B33" s="107"/>
      <c r="C33" s="112"/>
      <c r="D33" s="29"/>
      <c r="E33" s="113"/>
      <c r="F33" s="113"/>
      <c r="G33" s="113"/>
      <c r="H33" s="113"/>
      <c r="I33" s="26"/>
    </row>
    <row r="34" spans="2:9" ht="9.1999999999999993" customHeight="1" x14ac:dyDescent="0.2">
      <c r="B34" s="107"/>
      <c r="C34" s="112"/>
      <c r="D34" s="29"/>
      <c r="E34" s="113"/>
      <c r="F34" s="113"/>
      <c r="G34" s="113"/>
      <c r="H34" s="113"/>
      <c r="I34" s="26"/>
    </row>
    <row r="35" spans="2:9" ht="9.1999999999999993" customHeight="1" x14ac:dyDescent="0.2">
      <c r="B35" s="107"/>
      <c r="C35" s="112"/>
      <c r="D35" s="29"/>
      <c r="E35" s="113"/>
      <c r="F35" s="113"/>
      <c r="G35" s="113"/>
      <c r="H35" s="113"/>
      <c r="I35" s="26"/>
    </row>
    <row r="36" spans="2:9" ht="9.1999999999999993" customHeight="1" x14ac:dyDescent="0.2">
      <c r="B36" s="107"/>
      <c r="C36" s="112"/>
      <c r="D36" s="29"/>
      <c r="E36" s="113"/>
      <c r="F36" s="113"/>
      <c r="G36" s="113"/>
      <c r="H36" s="113"/>
      <c r="I36" s="26"/>
    </row>
    <row r="37" spans="2:9" ht="9.1999999999999993" customHeight="1" x14ac:dyDescent="0.2">
      <c r="B37" s="107"/>
      <c r="C37" s="112"/>
      <c r="D37" s="29"/>
      <c r="E37" s="113"/>
      <c r="F37" s="113"/>
      <c r="G37" s="113"/>
      <c r="H37" s="113"/>
      <c r="I37" s="26"/>
    </row>
    <row r="38" spans="2:9" ht="9.1999999999999993" customHeight="1" x14ac:dyDescent="0.2">
      <c r="B38" s="107"/>
      <c r="C38" s="112"/>
      <c r="D38" s="29"/>
      <c r="E38" s="113"/>
      <c r="F38" s="113"/>
      <c r="G38" s="113"/>
      <c r="H38" s="113"/>
      <c r="I38" s="26"/>
    </row>
    <row r="39" spans="2:9" ht="9.1999999999999993" customHeight="1" x14ac:dyDescent="0.2">
      <c r="B39" s="107"/>
      <c r="C39" s="112"/>
      <c r="D39" s="29"/>
      <c r="E39" s="113"/>
      <c r="F39" s="113"/>
      <c r="G39" s="113"/>
      <c r="H39" s="113"/>
      <c r="I39" s="26"/>
    </row>
    <row r="40" spans="2:9" ht="9.1999999999999993" customHeight="1" x14ac:dyDescent="0.2">
      <c r="B40" s="107"/>
      <c r="C40" s="112"/>
      <c r="D40" s="29"/>
      <c r="E40" s="113"/>
      <c r="F40" s="113"/>
      <c r="G40" s="113"/>
      <c r="H40" s="113"/>
      <c r="I40" s="26"/>
    </row>
    <row r="41" spans="2:9" ht="9.1999999999999993" customHeight="1" x14ac:dyDescent="0.2">
      <c r="B41" s="107"/>
      <c r="C41" s="112"/>
      <c r="D41" s="29"/>
      <c r="E41" s="113"/>
      <c r="F41" s="113"/>
      <c r="G41" s="113"/>
      <c r="H41" s="113"/>
      <c r="I41" s="26"/>
    </row>
    <row r="42" spans="2:9" ht="9.1999999999999993" customHeight="1" x14ac:dyDescent="0.2">
      <c r="B42" s="107"/>
      <c r="C42" s="112"/>
      <c r="D42" s="29"/>
      <c r="E42" s="113"/>
      <c r="F42" s="113"/>
      <c r="G42" s="113"/>
      <c r="H42" s="113"/>
      <c r="I42" s="26"/>
    </row>
    <row r="43" spans="2:9" ht="9.1999999999999993" customHeight="1" x14ac:dyDescent="0.2">
      <c r="B43" s="107"/>
      <c r="C43" s="112"/>
      <c r="D43" s="29"/>
      <c r="E43" s="113"/>
      <c r="F43" s="113"/>
      <c r="G43" s="113"/>
      <c r="H43" s="113"/>
      <c r="I43" s="26"/>
    </row>
    <row r="44" spans="2:9" ht="9.1999999999999993" customHeight="1" x14ac:dyDescent="0.2">
      <c r="B44" s="107"/>
      <c r="C44" s="112"/>
      <c r="E44" s="113"/>
      <c r="F44" s="113"/>
      <c r="G44" s="113"/>
      <c r="H44" s="113"/>
      <c r="I44" s="3"/>
    </row>
    <row r="45" spans="2:9" ht="9.1999999999999993" customHeight="1" x14ac:dyDescent="0.2">
      <c r="B45" s="107"/>
      <c r="C45" s="112"/>
      <c r="D45" s="29"/>
      <c r="E45" s="113"/>
      <c r="F45" s="113"/>
      <c r="G45" s="113"/>
      <c r="H45" s="113"/>
      <c r="I45" s="32"/>
    </row>
    <row r="46" spans="2:9" ht="9.1999999999999993" customHeight="1" x14ac:dyDescent="0.2">
      <c r="B46" s="107"/>
      <c r="C46" s="112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107"/>
      <c r="C47" s="112"/>
      <c r="D47" s="29"/>
      <c r="E47" s="118" t="s">
        <v>175</v>
      </c>
      <c r="F47" s="118"/>
      <c r="G47" s="118"/>
      <c r="H47" s="118"/>
      <c r="I47" s="32"/>
    </row>
    <row r="48" spans="2:9" ht="9.1999999999999993" customHeight="1" x14ac:dyDescent="0.2">
      <c r="B48" s="107"/>
      <c r="C48" s="112"/>
      <c r="E48" s="118"/>
      <c r="F48" s="118"/>
      <c r="G48" s="118"/>
      <c r="H48" s="118"/>
      <c r="I48" s="3"/>
    </row>
    <row r="49" spans="2:9" ht="9.1999999999999993" customHeight="1" x14ac:dyDescent="0.2">
      <c r="B49" s="107"/>
      <c r="C49" s="112"/>
      <c r="D49" s="29"/>
      <c r="E49" s="118"/>
      <c r="F49" s="118"/>
      <c r="G49" s="118"/>
      <c r="H49" s="118"/>
      <c r="I49" s="33"/>
    </row>
    <row r="50" spans="2:9" ht="9.1999999999999993" customHeight="1" x14ac:dyDescent="0.2">
      <c r="B50" s="107"/>
      <c r="C50" s="112"/>
      <c r="D50" s="29"/>
      <c r="E50" s="118"/>
      <c r="F50" s="118"/>
      <c r="G50" s="118"/>
      <c r="H50" s="118"/>
      <c r="I50" s="33"/>
    </row>
    <row r="51" spans="2:9" ht="9.1999999999999993" customHeight="1" x14ac:dyDescent="0.2">
      <c r="B51" s="107"/>
      <c r="C51" s="112"/>
      <c r="D51" s="29"/>
      <c r="E51" s="118"/>
      <c r="F51" s="118"/>
      <c r="G51" s="118"/>
      <c r="H51" s="118"/>
      <c r="I51" s="33"/>
    </row>
    <row r="52" spans="2:9" ht="9.1999999999999993" customHeight="1" x14ac:dyDescent="0.2">
      <c r="B52" s="107"/>
      <c r="C52" s="112"/>
      <c r="D52" s="29"/>
      <c r="E52" s="118"/>
      <c r="F52" s="118"/>
      <c r="G52" s="118"/>
      <c r="H52" s="118"/>
      <c r="I52" s="33"/>
    </row>
    <row r="53" spans="2:9" ht="9.1999999999999993" customHeight="1" x14ac:dyDescent="0.2">
      <c r="B53" s="107"/>
      <c r="C53" s="112"/>
      <c r="D53" s="29"/>
      <c r="E53" s="118"/>
      <c r="F53" s="118"/>
      <c r="G53" s="118"/>
      <c r="H53" s="118"/>
      <c r="I53" s="33"/>
    </row>
    <row r="54" spans="2:9" ht="9.1999999999999993" customHeight="1" x14ac:dyDescent="0.2">
      <c r="B54" s="107"/>
      <c r="C54" s="112"/>
      <c r="D54" s="29"/>
      <c r="E54" s="118"/>
      <c r="F54" s="118"/>
      <c r="G54" s="118"/>
      <c r="H54" s="118"/>
      <c r="I54" s="33"/>
    </row>
    <row r="55" spans="2:9" ht="9.1999999999999993" customHeight="1" x14ac:dyDescent="0.2">
      <c r="B55" s="107"/>
      <c r="C55" s="112"/>
      <c r="D55" s="29"/>
      <c r="E55" s="118"/>
      <c r="F55" s="118"/>
      <c r="G55" s="118"/>
      <c r="H55" s="118"/>
      <c r="I55" s="33"/>
    </row>
    <row r="56" spans="2:9" ht="9.1999999999999993" customHeight="1" x14ac:dyDescent="0.2">
      <c r="B56" s="107"/>
      <c r="C56" s="112"/>
      <c r="D56" s="29"/>
      <c r="E56" s="118"/>
      <c r="F56" s="118"/>
      <c r="G56" s="118"/>
      <c r="H56" s="118"/>
      <c r="I56" s="33"/>
    </row>
    <row r="57" spans="2:9" ht="9.1999999999999993" customHeight="1" x14ac:dyDescent="0.2">
      <c r="B57" s="122" t="s">
        <v>179</v>
      </c>
      <c r="C57" s="112"/>
      <c r="E57" s="118"/>
      <c r="F57" s="118"/>
      <c r="G57" s="118"/>
      <c r="H57" s="118"/>
      <c r="I57" s="3"/>
    </row>
    <row r="58" spans="2:9" ht="9.1999999999999993" customHeight="1" x14ac:dyDescent="0.2">
      <c r="B58" s="107"/>
      <c r="C58" s="112"/>
      <c r="E58" s="118"/>
      <c r="F58" s="118"/>
      <c r="G58" s="118"/>
      <c r="H58" s="118"/>
      <c r="I58" s="3"/>
    </row>
    <row r="59" spans="2:9" ht="9.1999999999999993" customHeight="1" x14ac:dyDescent="0.2">
      <c r="B59" s="107"/>
      <c r="C59" s="112"/>
      <c r="I59" s="3"/>
    </row>
    <row r="60" spans="2:9" ht="9.1999999999999993" customHeight="1" x14ac:dyDescent="0.2">
      <c r="B60" s="107"/>
      <c r="C60" s="112"/>
      <c r="E60" s="116" t="str">
        <f xml:space="preserve"> IF(Paramètres!$C$9&lt;&gt;"", Paramètres!$C$9, "")</f>
        <v>Lot n°3</v>
      </c>
      <c r="F60" s="119"/>
      <c r="G60" s="119"/>
      <c r="H60" s="119"/>
      <c r="I60" s="3"/>
    </row>
    <row r="61" spans="2:9" ht="9.1999999999999993" customHeight="1" x14ac:dyDescent="0.2">
      <c r="B61" s="107"/>
      <c r="C61" s="112"/>
      <c r="E61" s="119"/>
      <c r="F61" s="119"/>
      <c r="G61" s="119"/>
      <c r="H61" s="119"/>
      <c r="I61" s="3"/>
    </row>
    <row r="62" spans="2:9" ht="9.1999999999999993" customHeight="1" x14ac:dyDescent="0.2">
      <c r="B62" s="107"/>
      <c r="C62" s="112"/>
      <c r="E62" s="119"/>
      <c r="F62" s="119"/>
      <c r="G62" s="119"/>
      <c r="H62" s="119"/>
      <c r="I62" s="3"/>
    </row>
    <row r="63" spans="2:9" ht="9.1999999999999993" customHeight="1" x14ac:dyDescent="0.2">
      <c r="B63" s="107"/>
      <c r="C63" s="112"/>
      <c r="E63" s="117" t="str">
        <f xml:space="preserve"> IF(Paramètres!$C$11&lt;&gt;"", Paramètres!$C$11, "")</f>
        <v>METALLERIE - SERRURERIE</v>
      </c>
      <c r="F63" s="117"/>
      <c r="G63" s="117"/>
      <c r="H63" s="117"/>
      <c r="I63" s="3"/>
    </row>
    <row r="64" spans="2:9" ht="9.1999999999999993" customHeight="1" x14ac:dyDescent="0.2">
      <c r="B64" s="122" t="s">
        <v>178</v>
      </c>
      <c r="C64" s="112"/>
      <c r="E64" s="117"/>
      <c r="F64" s="117"/>
      <c r="G64" s="117"/>
      <c r="H64" s="117"/>
      <c r="I64" s="3"/>
    </row>
    <row r="65" spans="2:9" ht="9.1999999999999993" customHeight="1" x14ac:dyDescent="0.2">
      <c r="B65" s="107"/>
      <c r="C65" s="112"/>
      <c r="E65" s="117"/>
      <c r="F65" s="117"/>
      <c r="G65" s="117"/>
      <c r="H65" s="117"/>
      <c r="I65" s="3"/>
    </row>
    <row r="66" spans="2:9" ht="9.1999999999999993" customHeight="1" x14ac:dyDescent="0.2">
      <c r="B66" s="107"/>
      <c r="C66" s="112"/>
      <c r="E66" s="117"/>
      <c r="F66" s="117"/>
      <c r="G66" s="117"/>
      <c r="H66" s="117"/>
      <c r="I66" s="3"/>
    </row>
    <row r="67" spans="2:9" ht="9.1999999999999993" customHeight="1" x14ac:dyDescent="0.2">
      <c r="B67" s="107"/>
      <c r="C67" s="112"/>
      <c r="E67" s="117"/>
      <c r="F67" s="117"/>
      <c r="G67" s="117"/>
      <c r="H67" s="117"/>
      <c r="I67" s="3"/>
    </row>
    <row r="68" spans="2:9" ht="9.1999999999999993" customHeight="1" x14ac:dyDescent="0.2">
      <c r="B68" s="107"/>
      <c r="C68" s="112"/>
      <c r="E68" s="117"/>
      <c r="F68" s="117"/>
      <c r="G68" s="117"/>
      <c r="H68" s="117"/>
      <c r="I68" s="3"/>
    </row>
    <row r="69" spans="2:9" ht="9.1999999999999993" customHeight="1" x14ac:dyDescent="0.2">
      <c r="B69" s="107"/>
      <c r="C69" s="112"/>
      <c r="E69" s="117"/>
      <c r="F69" s="117"/>
      <c r="G69" s="117"/>
      <c r="H69" s="117"/>
      <c r="I69" s="3"/>
    </row>
    <row r="70" spans="2:9" ht="9.1999999999999993" customHeight="1" x14ac:dyDescent="0.2">
      <c r="B70" s="107"/>
      <c r="C70" s="112"/>
      <c r="F70" s="4"/>
      <c r="G70" s="4"/>
      <c r="I70" s="3"/>
    </row>
    <row r="71" spans="2:9" ht="9.1999999999999993" customHeight="1" x14ac:dyDescent="0.2">
      <c r="B71" s="122" t="s">
        <v>177</v>
      </c>
      <c r="C71" s="112"/>
      <c r="I71" s="3"/>
    </row>
    <row r="72" spans="2:9" ht="9.1999999999999993" customHeight="1" x14ac:dyDescent="0.2">
      <c r="B72" s="107"/>
      <c r="C72" s="112"/>
      <c r="I72" s="3"/>
    </row>
    <row r="73" spans="2:9" ht="9.1999999999999993" customHeight="1" x14ac:dyDescent="0.2">
      <c r="B73" s="107"/>
      <c r="C73" s="112"/>
      <c r="I73" s="3"/>
    </row>
    <row r="74" spans="2:9" ht="9.1999999999999993" customHeight="1" x14ac:dyDescent="0.2">
      <c r="B74" s="107"/>
      <c r="C74" s="112"/>
      <c r="I74" s="3"/>
    </row>
    <row r="75" spans="2:9" ht="9.1999999999999993" customHeight="1" x14ac:dyDescent="0.2">
      <c r="B75" s="107"/>
      <c r="C75" s="112"/>
      <c r="I75" s="3"/>
    </row>
    <row r="76" spans="2:9" ht="9.1999999999999993" customHeight="1" x14ac:dyDescent="0.2">
      <c r="B76" s="107"/>
      <c r="C76" s="112"/>
      <c r="I76" s="3"/>
    </row>
    <row r="77" spans="2:9" ht="9.1999999999999993" customHeight="1" x14ac:dyDescent="0.2">
      <c r="B77" s="107"/>
      <c r="C77" s="112"/>
      <c r="I77" s="3"/>
    </row>
    <row r="78" spans="2:9" ht="9.1999999999999993" customHeight="1" x14ac:dyDescent="0.2">
      <c r="B78" s="122" t="s">
        <v>176</v>
      </c>
      <c r="C78" s="112"/>
      <c r="F78" s="120" t="s">
        <v>0</v>
      </c>
      <c r="G78" s="120" t="str">
        <f>IF(Paramètres!$C$7&lt;&gt;"", Paramètres!$C$7, "")</f>
        <v/>
      </c>
      <c r="I78" s="3"/>
    </row>
    <row r="79" spans="2:9" ht="9.1999999999999993" customHeight="1" x14ac:dyDescent="0.2">
      <c r="B79" s="107"/>
      <c r="C79" s="112"/>
      <c r="F79" s="121"/>
      <c r="G79" s="121"/>
      <c r="I79" s="3"/>
    </row>
    <row r="80" spans="2:9" ht="9.1999999999999993" customHeight="1" x14ac:dyDescent="0.2">
      <c r="B80" s="107"/>
      <c r="C80" s="112"/>
      <c r="F80" s="120" t="s">
        <v>1</v>
      </c>
      <c r="G80" s="123">
        <f>IF(Paramètres!$C$13&lt;&gt;"", Paramètres!$C$13, "")</f>
        <v>45847</v>
      </c>
      <c r="I80" s="3"/>
    </row>
    <row r="81" spans="2:9" ht="9.1999999999999993" customHeight="1" x14ac:dyDescent="0.2">
      <c r="B81" s="107"/>
      <c r="C81" s="112"/>
      <c r="F81" s="121"/>
      <c r="G81" s="121"/>
      <c r="I81" s="3"/>
    </row>
    <row r="82" spans="2:9" ht="9.1999999999999993" customHeight="1" x14ac:dyDescent="0.2">
      <c r="B82" s="107"/>
      <c r="C82" s="112"/>
      <c r="F82" s="120" t="s">
        <v>21</v>
      </c>
      <c r="G82" s="120" t="str">
        <f>IF(Paramètres!$C$15&lt;&gt;"", Paramètres!$C$15, "")</f>
        <v>PRO</v>
      </c>
      <c r="I82" s="3"/>
    </row>
    <row r="83" spans="2:9" ht="9.1999999999999993" customHeight="1" x14ac:dyDescent="0.2">
      <c r="B83" s="107"/>
      <c r="C83" s="112"/>
      <c r="F83" s="121"/>
      <c r="G83" s="121"/>
      <c r="I83" s="3"/>
    </row>
    <row r="84" spans="2:9" ht="9.1999999999999993" customHeight="1" x14ac:dyDescent="0.2">
      <c r="B84" s="107"/>
      <c r="C84" s="112"/>
      <c r="F84" s="120" t="s">
        <v>2</v>
      </c>
      <c r="G84" s="120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21"/>
      <c r="G85" s="121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  <mergeCell ref="E2:H10"/>
    <mergeCell ref="E11:H19"/>
    <mergeCell ref="E20:H27"/>
    <mergeCell ref="E28:H45"/>
    <mergeCell ref="E63:H69"/>
    <mergeCell ref="E47:H58"/>
    <mergeCell ref="E60:H62"/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03EBB7-2C3E-4AFB-9A16-EDBC1C5080AD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24" t="s">
        <v>180</v>
      </c>
      <c r="D3" s="125"/>
      <c r="E3" s="125"/>
      <c r="F3" s="125"/>
      <c r="G3" s="125"/>
      <c r="H3" s="125"/>
      <c r="I3" s="125"/>
      <c r="J3" s="126"/>
    </row>
    <row r="5" spans="1:10" ht="25.5" customHeight="1" x14ac:dyDescent="0.2">
      <c r="A5" s="8" t="s">
        <v>7</v>
      </c>
      <c r="B5" s="10" t="s">
        <v>5</v>
      </c>
      <c r="C5" s="124" t="s">
        <v>181</v>
      </c>
      <c r="D5" s="125"/>
      <c r="E5" s="125"/>
      <c r="F5" s="125"/>
      <c r="G5" s="125"/>
      <c r="H5" s="125"/>
      <c r="I5" s="125"/>
      <c r="J5" s="126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60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24" t="s">
        <v>61</v>
      </c>
      <c r="D11" s="125"/>
      <c r="E11" s="125"/>
      <c r="F11" s="125"/>
      <c r="G11" s="125"/>
      <c r="H11" s="125"/>
      <c r="I11" s="125"/>
      <c r="J11" s="126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182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27" t="s">
        <v>183</v>
      </c>
      <c r="D24" s="125"/>
      <c r="E24" s="125"/>
      <c r="F24" s="125"/>
      <c r="G24" s="125"/>
      <c r="H24" s="125"/>
      <c r="I24" s="125"/>
      <c r="J24" s="126"/>
    </row>
    <row r="26" spans="1:10" x14ac:dyDescent="0.2">
      <c r="A26" s="8">
        <v>11</v>
      </c>
      <c r="B26" s="10" t="s">
        <v>29</v>
      </c>
      <c r="C26" s="39" t="s">
        <v>184</v>
      </c>
    </row>
    <row r="28" spans="1:10" x14ac:dyDescent="0.2">
      <c r="A28" s="8">
        <v>12</v>
      </c>
      <c r="B28" s="10" t="s">
        <v>30</v>
      </c>
      <c r="C28" s="124"/>
      <c r="D28" s="125"/>
      <c r="E28" s="125"/>
      <c r="F28" s="125"/>
      <c r="G28" s="125"/>
      <c r="H28" s="125"/>
      <c r="I28" s="125"/>
      <c r="J28" s="126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371EC-9AD7-4AA6-94B0-61B368D7CA08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185</v>
      </c>
      <c r="B1" t="s">
        <v>186</v>
      </c>
    </row>
    <row r="2" spans="1:2" x14ac:dyDescent="0.2">
      <c r="A2" t="s">
        <v>187</v>
      </c>
      <c r="B2" t="s">
        <v>180</v>
      </c>
    </row>
    <row r="3" spans="1:2" x14ac:dyDescent="0.2">
      <c r="A3" t="s">
        <v>188</v>
      </c>
      <c r="B3">
        <v>1</v>
      </c>
    </row>
    <row r="4" spans="1:2" x14ac:dyDescent="0.2">
      <c r="A4" t="s">
        <v>189</v>
      </c>
      <c r="B4">
        <v>0</v>
      </c>
    </row>
    <row r="5" spans="1:2" x14ac:dyDescent="0.2">
      <c r="A5" t="s">
        <v>190</v>
      </c>
      <c r="B5">
        <v>0</v>
      </c>
    </row>
    <row r="6" spans="1:2" x14ac:dyDescent="0.2">
      <c r="A6" t="s">
        <v>191</v>
      </c>
      <c r="B6">
        <v>1</v>
      </c>
    </row>
    <row r="7" spans="1:2" x14ac:dyDescent="0.2">
      <c r="A7" t="s">
        <v>192</v>
      </c>
      <c r="B7">
        <v>1</v>
      </c>
    </row>
    <row r="8" spans="1:2" x14ac:dyDescent="0.2">
      <c r="A8" t="s">
        <v>193</v>
      </c>
      <c r="B8">
        <v>0</v>
      </c>
    </row>
    <row r="9" spans="1:2" x14ac:dyDescent="0.2">
      <c r="A9" t="s">
        <v>194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2011-03-29T06:52:24Z</cp:lastPrinted>
  <dcterms:created xsi:type="dcterms:W3CDTF">2005-02-10T10:20:05Z</dcterms:created>
  <dcterms:modified xsi:type="dcterms:W3CDTF">2025-07-22T13:31:02Z</dcterms:modified>
</cp:coreProperties>
</file>